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0" windowWidth="3240" windowHeight="4980" activeTab="2"/>
  </bookViews>
  <sheets>
    <sheet name="DATOS GENERALES" sheetId="1" r:id="rId1"/>
    <sheet name="DESCRIPCION INICIATIVA" sheetId="7" r:id="rId2"/>
    <sheet name="FINANCIAMIENTO PROYECTO" sheetId="8" r:id="rId3"/>
  </sheets>
  <definedNames>
    <definedName name="_ftn1" localSheetId="2">'FINANCIAMIENTO PROYECTO'!$B$40</definedName>
    <definedName name="_ftnref1" localSheetId="2">'FINANCIAMIENTO PROYECTO'!$B$35</definedName>
    <definedName name="_Ref329006903" localSheetId="2">'FINANCIAMIENTO PROYECTO'!$B$35</definedName>
    <definedName name="_Ref329006913" localSheetId="2">'FINANCIAMIENTO PROYECTO'!$B$37</definedName>
    <definedName name="_Toc401789510" localSheetId="2">'FINANCIAMIENTO PROYECTO'!$B$34</definedName>
    <definedName name="_Toc401789511" localSheetId="2">'FINANCIAMIENTO PROYECTO'!$B$36</definedName>
    <definedName name="_xlnm.Print_Area" localSheetId="0">'DATOS GENERALES'!$B$2:$F$143</definedName>
    <definedName name="_xlnm.Print_Area" localSheetId="1">'DESCRIPCION INICIATIVA'!$B$2:$E$60</definedName>
    <definedName name="_xlnm.Print_Area" localSheetId="2">'FINANCIAMIENTO PROYECTO'!$B$4:$K$28</definedName>
  </definedNames>
  <calcPr calcId="144525"/>
</workbook>
</file>

<file path=xl/calcChain.xml><?xml version="1.0" encoding="utf-8"?>
<calcChain xmlns="http://schemas.openxmlformats.org/spreadsheetml/2006/main">
  <c r="F17" i="8" l="1"/>
  <c r="F13" i="8" l="1"/>
  <c r="I20" i="8" l="1"/>
  <c r="H20" i="8"/>
  <c r="G20" i="8"/>
  <c r="F20" i="8"/>
  <c r="E20" i="8"/>
  <c r="M19" i="8"/>
  <c r="K19" i="8"/>
  <c r="J19" i="8"/>
  <c r="D19" i="8" s="1"/>
  <c r="K18" i="8"/>
  <c r="J18" i="8"/>
  <c r="K17" i="8"/>
  <c r="J17" i="8"/>
  <c r="D17" i="8" s="1"/>
  <c r="M17" i="8" s="1"/>
  <c r="K16" i="8"/>
  <c r="J16" i="8"/>
  <c r="K15" i="8"/>
  <c r="J15" i="8"/>
  <c r="D15" i="8" s="1"/>
  <c r="M15" i="8" s="1"/>
  <c r="K14" i="8"/>
  <c r="J14" i="8"/>
  <c r="K13" i="8"/>
  <c r="J13" i="8"/>
  <c r="K12" i="8"/>
  <c r="J12" i="8"/>
  <c r="K11" i="8"/>
  <c r="J11" i="8"/>
  <c r="K10" i="8"/>
  <c r="J10" i="8"/>
  <c r="K9" i="8"/>
  <c r="J9" i="8"/>
  <c r="D9" i="8" s="1"/>
  <c r="M9" i="8" s="1"/>
  <c r="K8" i="8"/>
  <c r="J8" i="8"/>
  <c r="K6" i="8"/>
  <c r="J6" i="8"/>
  <c r="D6" i="8" s="1"/>
  <c r="M6" i="8" s="1"/>
  <c r="K7" i="8"/>
  <c r="J7" i="8"/>
  <c r="D18" i="8" l="1"/>
  <c r="M18" i="8" s="1"/>
  <c r="D11" i="8"/>
  <c r="M11" i="8" s="1"/>
  <c r="D13" i="8"/>
  <c r="M13" i="8" s="1"/>
  <c r="D14" i="8"/>
  <c r="M14" i="8" s="1"/>
  <c r="D10" i="8"/>
  <c r="M10" i="8" s="1"/>
  <c r="D8" i="8"/>
  <c r="M8" i="8" s="1"/>
  <c r="G26" i="8"/>
  <c r="D12" i="8"/>
  <c r="M12" i="8" s="1"/>
  <c r="F10" i="1"/>
  <c r="J20" i="8"/>
  <c r="K20" i="8"/>
  <c r="G28" i="8" s="1"/>
  <c r="D16" i="8"/>
  <c r="M16" i="8" s="1"/>
  <c r="D7" i="8"/>
  <c r="M7" i="8" s="1"/>
  <c r="G25" i="8"/>
  <c r="F11" i="1" l="1"/>
  <c r="D20" i="8"/>
  <c r="F9" i="1" s="1"/>
  <c r="F21" i="8" l="1"/>
  <c r="K21" i="8"/>
  <c r="M20" i="8"/>
  <c r="J21" i="8"/>
  <c r="G27" i="8"/>
  <c r="E21" i="8"/>
  <c r="I21" i="8"/>
  <c r="G21" i="8"/>
  <c r="H21" i="8"/>
  <c r="B4" i="7"/>
  <c r="D4" i="7"/>
</calcChain>
</file>

<file path=xl/sharedStrings.xml><?xml version="1.0" encoding="utf-8"?>
<sst xmlns="http://schemas.openxmlformats.org/spreadsheetml/2006/main" count="308" uniqueCount="194">
  <si>
    <t>Nº Registros Públicos:</t>
  </si>
  <si>
    <t>Fecha de constitución:</t>
  </si>
  <si>
    <t>Dirección:</t>
  </si>
  <si>
    <t>Ciudad:</t>
  </si>
  <si>
    <t>País:</t>
  </si>
  <si>
    <t>Teléfono:</t>
  </si>
  <si>
    <t>E-Mail:</t>
  </si>
  <si>
    <t>Web-Site:</t>
  </si>
  <si>
    <t>Empresa privada</t>
  </si>
  <si>
    <t>Entidad Gubernamental</t>
  </si>
  <si>
    <t>Universidad / Instituto</t>
  </si>
  <si>
    <t>ONG</t>
  </si>
  <si>
    <t>Fundación</t>
  </si>
  <si>
    <t>Otros: (indicar)</t>
  </si>
  <si>
    <t>Nombres:</t>
  </si>
  <si>
    <t>Apellidos:</t>
  </si>
  <si>
    <t>Título o Grado Académico:</t>
  </si>
  <si>
    <t xml:space="preserve">Dirección Domicilio: </t>
  </si>
  <si>
    <t>División Geográfica Constituida:</t>
  </si>
  <si>
    <t xml:space="preserve">Teléfono               </t>
  </si>
  <si>
    <t>E-mail:</t>
  </si>
  <si>
    <t>Doc. Nac. Identidad (DNI /C.C.):</t>
  </si>
  <si>
    <t>Nº Registro tributario:</t>
  </si>
  <si>
    <t>Nombre o Razón Social:</t>
  </si>
  <si>
    <t>Acrónimo:</t>
  </si>
  <si>
    <t>Apellidos (Representante Legal):</t>
  </si>
  <si>
    <t>Nombre (Representante Legal):</t>
  </si>
  <si>
    <r>
      <rPr>
        <b/>
        <sz val="11"/>
        <color theme="1"/>
        <rFont val="Calibri"/>
        <family val="2"/>
        <scheme val="minor"/>
      </rPr>
      <t>Sin</t>
    </r>
    <r>
      <rPr>
        <sz val="11"/>
        <color theme="1"/>
        <rFont val="Calibri"/>
        <family val="2"/>
        <scheme val="minor"/>
      </rPr>
      <t xml:space="preserve"> fines de lucro</t>
    </r>
  </si>
  <si>
    <r>
      <t xml:space="preserve">Tipo de institución (fin): </t>
    </r>
    <r>
      <rPr>
        <sz val="11"/>
        <color theme="1"/>
        <rFont val="Calibri"/>
        <family val="2"/>
        <scheme val="minor"/>
      </rPr>
      <t xml:space="preserve">(marcar con una X) </t>
    </r>
    <r>
      <rPr>
        <sz val="11"/>
        <color rgb="FFFF0000"/>
        <rFont val="Calibri"/>
        <family val="2"/>
        <scheme val="minor"/>
      </rPr>
      <t>(solo marcar una)</t>
    </r>
  </si>
  <si>
    <r>
      <t xml:space="preserve">Tipo de institución (constitución): </t>
    </r>
    <r>
      <rPr>
        <sz val="11"/>
        <color theme="1"/>
        <rFont val="Calibri"/>
        <family val="2"/>
        <scheme val="minor"/>
      </rPr>
      <t xml:space="preserve">(marcar con una X) </t>
    </r>
    <r>
      <rPr>
        <sz val="11"/>
        <color rgb="FFFF0000"/>
        <rFont val="Calibri"/>
        <family val="2"/>
        <scheme val="minor"/>
      </rPr>
      <t>(solo marcar una)</t>
    </r>
  </si>
  <si>
    <t>Empresa pública</t>
  </si>
  <si>
    <t>Asociación /Corporación</t>
  </si>
  <si>
    <t>Comunidad</t>
  </si>
  <si>
    <t>RESUMEN DE LA PROPUESTA</t>
  </si>
  <si>
    <r>
      <rPr>
        <b/>
        <sz val="11"/>
        <color theme="1"/>
        <rFont val="Calibri"/>
        <family val="2"/>
        <scheme val="minor"/>
      </rPr>
      <t>Con</t>
    </r>
    <r>
      <rPr>
        <sz val="11"/>
        <color theme="1"/>
        <rFont val="Calibri"/>
        <family val="2"/>
        <scheme val="minor"/>
      </rPr>
      <t xml:space="preserve"> fines de lucro</t>
    </r>
  </si>
  <si>
    <t>Riesgo</t>
  </si>
  <si>
    <t>Probabilidad</t>
  </si>
  <si>
    <t xml:space="preserve"> </t>
  </si>
  <si>
    <t>Estrategia de mitigación</t>
  </si>
  <si>
    <t>Fax :</t>
  </si>
  <si>
    <r>
      <t xml:space="preserve">Cargo que ocupa en la iniciativa: </t>
    </r>
    <r>
      <rPr>
        <sz val="11"/>
        <color rgb="FFFF0000"/>
        <rFont val="Calibri"/>
        <family val="2"/>
        <scheme val="minor"/>
      </rPr>
      <t>(hasta 50 caracteres)</t>
    </r>
  </si>
  <si>
    <r>
      <t xml:space="preserve">Experiencia en este cargo </t>
    </r>
    <r>
      <rPr>
        <sz val="11"/>
        <color rgb="FFFF0000"/>
        <rFont val="Calibri"/>
        <family val="2"/>
        <scheme val="minor"/>
      </rPr>
      <t>(años)</t>
    </r>
  </si>
  <si>
    <r>
      <t xml:space="preserve">Experiencia en implementar iniciativas parecidas </t>
    </r>
    <r>
      <rPr>
        <sz val="11"/>
        <color rgb="FFFF0000"/>
        <rFont val="Calibri"/>
        <family val="2"/>
        <scheme val="minor"/>
      </rPr>
      <t>(años, resumen breve de resultados hasta 100 caracteres)</t>
    </r>
  </si>
  <si>
    <r>
      <t xml:space="preserve">Experiencia en implementar iniciativas parecidas </t>
    </r>
    <r>
      <rPr>
        <sz val="11"/>
        <color rgb="FFFF0000"/>
        <rFont val="Calibri"/>
        <family val="2"/>
        <scheme val="minor"/>
      </rPr>
      <t>(años, resumen breve de resultados hasta 150 caracteres)</t>
    </r>
  </si>
  <si>
    <r>
      <t xml:space="preserve">Experiencia en trabajos parecidos al enfoque de la iniciativa </t>
    </r>
    <r>
      <rPr>
        <sz val="11"/>
        <color rgb="FFFF0000"/>
        <rFont val="Calibri"/>
        <family val="2"/>
        <scheme val="minor"/>
      </rPr>
      <t>(años, resumen breve de resultados hasta 150 caracteres)</t>
    </r>
  </si>
  <si>
    <r>
      <t xml:space="preserve">Años de existencia </t>
    </r>
    <r>
      <rPr>
        <sz val="11"/>
        <color rgb="FFFF0000"/>
        <rFont val="Calibri"/>
        <family val="2"/>
        <scheme val="minor"/>
      </rPr>
      <t>(años)</t>
    </r>
  </si>
  <si>
    <t>DESCRIPCION DE LA INICIATIVA</t>
  </si>
  <si>
    <t>Columna comprobación</t>
  </si>
  <si>
    <t>Monetario</t>
  </si>
  <si>
    <t>No monetario</t>
  </si>
  <si>
    <t>Total (%)</t>
  </si>
  <si>
    <t>FINANCIAMIENTO DEL PROYECTO DE APALANCAMIENTO</t>
  </si>
  <si>
    <r>
      <rPr>
        <b/>
        <sz val="20"/>
        <color theme="1"/>
        <rFont val="Calibri"/>
        <family val="2"/>
        <scheme val="minor"/>
      </rPr>
      <t>DATOS GENERALES DE LA INICIATIVA</t>
    </r>
    <r>
      <rPr>
        <b/>
        <sz val="11"/>
        <color theme="1"/>
        <rFont val="Calibri"/>
        <family val="2"/>
        <scheme val="minor"/>
      </rPr>
      <t xml:space="preserve"> 
</t>
    </r>
    <r>
      <rPr>
        <b/>
        <sz val="20"/>
        <color theme="1"/>
        <rFont val="Calibri"/>
        <family val="2"/>
        <scheme val="minor"/>
      </rPr>
      <t>Y DE LAS ENTIDADES PARTICIPANTES</t>
    </r>
  </si>
  <si>
    <t>Rubros</t>
  </si>
  <si>
    <t>Cuadro de comprobación</t>
  </si>
  <si>
    <t>Total (US$)</t>
  </si>
  <si>
    <r>
      <rPr>
        <b/>
        <sz val="11"/>
        <color theme="1"/>
        <rFont val="Calibri"/>
        <family val="2"/>
        <scheme val="minor"/>
      </rPr>
      <t>(1) TITULO DE LA INICIATIVA:</t>
    </r>
    <r>
      <rPr>
        <sz val="11"/>
        <color theme="1"/>
        <rFont val="Calibri"/>
        <family val="2"/>
        <scheme val="minor"/>
      </rPr>
      <t xml:space="preserve"> </t>
    </r>
    <r>
      <rPr>
        <sz val="11"/>
        <color rgb="FFFF0000"/>
        <rFont val="Calibri"/>
        <family val="2"/>
        <scheme val="minor"/>
      </rPr>
      <t>(hasta 60 caracteres)</t>
    </r>
  </si>
  <si>
    <r>
      <t xml:space="preserve"> (2) DURACIÓN DEL PROYECTO DE APALANCAMIENTO DE LA INICIATIVA A SER COFINANCIADO POR EL PROGRAMA AEA: </t>
    </r>
    <r>
      <rPr>
        <sz val="11"/>
        <color rgb="FFFF0000"/>
        <rFont val="Calibri"/>
        <family val="2"/>
        <scheme val="minor"/>
      </rPr>
      <t>(meses)</t>
    </r>
  </si>
  <si>
    <t>Cooperativa</t>
  </si>
  <si>
    <t>Entidad financiera</t>
  </si>
  <si>
    <t>ENTIDAD PROPONENTE (Acrónimo)</t>
  </si>
  <si>
    <t>TITULO</t>
  </si>
  <si>
    <r>
      <t xml:space="preserve">(4)TECNOLOGÍA Y/O SERVICIOS VALIDADOS: </t>
    </r>
    <r>
      <rPr>
        <sz val="11"/>
        <color rgb="FFFF0000"/>
        <rFont val="Calibri"/>
        <family val="2"/>
        <scheme val="minor"/>
      </rPr>
      <t>(hasta 800 caracteres)</t>
    </r>
  </si>
  <si>
    <r>
      <t xml:space="preserve">(5) TECNOLOGÍAS Y/O SERVICIOS APROPIADOS A LA REALIDAD SOCIO-AMBIENTAL DEL ÁREA DE IMPLEMENTACIÓN </t>
    </r>
    <r>
      <rPr>
        <sz val="11"/>
        <color rgb="FFFF0000"/>
        <rFont val="Calibri"/>
        <family val="2"/>
        <scheme val="minor"/>
      </rPr>
      <t>(hasta 2000 caracteres)</t>
    </r>
  </si>
  <si>
    <r>
      <t>FUENTES:</t>
    </r>
    <r>
      <rPr>
        <b/>
        <sz val="10"/>
        <color theme="1"/>
        <rFont val="Calibri"/>
        <family val="2"/>
        <scheme val="minor"/>
      </rPr>
      <t xml:space="preserve"> </t>
    </r>
    <r>
      <rPr>
        <sz val="10"/>
        <color rgb="FFFF0000"/>
        <rFont val="Calibri"/>
        <family val="2"/>
        <scheme val="minor"/>
      </rPr>
      <t>(de ser necesario, escribir fuentes que ayuden a justificar que una tecnología o servicio esta validada)</t>
    </r>
  </si>
  <si>
    <r>
      <t xml:space="preserve">(6) PERTINENCIA DEL MODELO DE NEGOCIO: </t>
    </r>
    <r>
      <rPr>
        <sz val="11"/>
        <color rgb="FFFF0000"/>
        <rFont val="Calibri"/>
        <family val="2"/>
        <scheme val="minor"/>
      </rPr>
      <t>(hasta 2000 caracteres)</t>
    </r>
  </si>
  <si>
    <r>
      <t xml:space="preserve">(7) COMPETENCIA Y VENTAJA COMPARATIVA : </t>
    </r>
    <r>
      <rPr>
        <sz val="11"/>
        <color rgb="FFFF0000"/>
        <rFont val="Calibri"/>
        <family val="2"/>
        <scheme val="minor"/>
      </rPr>
      <t>(hasta 1000 caracteres)</t>
    </r>
  </si>
  <si>
    <r>
      <t xml:space="preserve">(8) GOBERNANZA DE LA CADENA DE VALOR : </t>
    </r>
    <r>
      <rPr>
        <sz val="11"/>
        <color rgb="FFFF0000"/>
        <rFont val="Calibri"/>
        <family val="2"/>
        <scheme val="minor"/>
      </rPr>
      <t>(hasta 1000 caracteres)</t>
    </r>
  </si>
  <si>
    <r>
      <t xml:space="preserve">FUENTES: </t>
    </r>
    <r>
      <rPr>
        <sz val="11"/>
        <color rgb="FFFF0000"/>
        <rFont val="Calibri"/>
        <family val="2"/>
        <scheme val="minor"/>
      </rPr>
      <t xml:space="preserve"> (de ser necesario, escribir fuentes que ayuden a sustentar sus estimaciones sobre el potencial de crecimiento)</t>
    </r>
  </si>
  <si>
    <r>
      <t xml:space="preserve">(10) MODELO Y POTENCIAL DE CRECIMIENTO: </t>
    </r>
    <r>
      <rPr>
        <sz val="11"/>
        <color theme="1"/>
        <rFont val="Calibri"/>
        <family val="2"/>
        <scheme val="minor"/>
      </rPr>
      <t xml:space="preserve"> </t>
    </r>
    <r>
      <rPr>
        <sz val="11"/>
        <color rgb="FFFF0000"/>
        <rFont val="Calibri"/>
        <family val="2"/>
        <scheme val="minor"/>
      </rPr>
      <t>(hasta 2000 caracteres)</t>
    </r>
  </si>
  <si>
    <r>
      <t xml:space="preserve">(14) FINANCIAMIENTO Y RENTABILIDAD  </t>
    </r>
    <r>
      <rPr>
        <sz val="11"/>
        <color rgb="FFFF0000"/>
        <rFont val="Calibri"/>
        <family val="2"/>
        <scheme val="minor"/>
      </rPr>
      <t>(hasta 3000 caracteres)</t>
    </r>
  </si>
  <si>
    <r>
      <t xml:space="preserve">(15) IDENTIFICACIÓN, EVALUACIÓN Y MITIGACIÓN DE RIESGOS CRÍTICOS: </t>
    </r>
    <r>
      <rPr>
        <sz val="11"/>
        <color rgb="FFFF0000"/>
        <rFont val="Calibri"/>
        <family val="2"/>
        <scheme val="minor"/>
      </rPr>
      <t>(hasta 2000 caracteres)</t>
    </r>
  </si>
  <si>
    <t>Severidad</t>
  </si>
  <si>
    <t>(completar pestaña "FINANCIAMIENTO")</t>
  </si>
  <si>
    <r>
      <t xml:space="preserve">Tipo de gastos
</t>
    </r>
    <r>
      <rPr>
        <b/>
        <sz val="9"/>
        <color theme="1" tint="0.249977111117893"/>
        <rFont val="Calibri"/>
        <family val="2"/>
        <scheme val="minor"/>
      </rPr>
      <t>(ver gastos elegibles en Instructivo Administrativo)</t>
    </r>
  </si>
  <si>
    <t>¿El cofinanciamiento solicitado es menor o igual al 50% del total del proyecto?</t>
  </si>
  <si>
    <r>
      <t>(3) FINANCIAMIENTO TOTAL DEL PROYECTO:</t>
    </r>
    <r>
      <rPr>
        <sz val="11"/>
        <color rgb="FFFF0000"/>
        <rFont val="Calibri"/>
        <family val="2"/>
        <scheme val="minor"/>
      </rPr>
      <t xml:space="preserve"> (US$)</t>
    </r>
  </si>
  <si>
    <r>
      <t>(4) COFINANCIAMIENTO TOTAL SOLICITADO AL PROGRAMA AEA:</t>
    </r>
    <r>
      <rPr>
        <sz val="11"/>
        <color rgb="FFFF0000"/>
        <rFont val="Calibri"/>
        <family val="2"/>
        <scheme val="minor"/>
      </rPr>
      <t xml:space="preserve"> (US$)</t>
    </r>
  </si>
  <si>
    <r>
      <t>(5) APORTE DE CONTRAPARTIDA PARA LA EJECUCIÓN DEL PROYECTO:</t>
    </r>
    <r>
      <rPr>
        <sz val="11"/>
        <color rgb="FFFF0000"/>
        <rFont val="Calibri"/>
        <family val="2"/>
        <scheme val="minor"/>
      </rPr>
      <t xml:space="preserve"> (US$)</t>
    </r>
  </si>
  <si>
    <r>
      <t xml:space="preserve">(9) MERCADO PRINCIPAL DE LA INICIATIVA: </t>
    </r>
    <r>
      <rPr>
        <sz val="11"/>
        <color rgb="FFFF0000"/>
        <rFont val="Calibri"/>
        <family val="2"/>
        <scheme val="minor"/>
      </rPr>
      <t xml:space="preserve"> (hasta 200 caracteres)</t>
    </r>
  </si>
  <si>
    <t xml:space="preserve">(11) ENCARGADO/COORDINADOR DE LA INICIATIVA: </t>
  </si>
  <si>
    <t>(12) ENTIDAD PROPONENTE</t>
  </si>
  <si>
    <r>
      <t xml:space="preserve"> (13) ENTIDAD ASOCIADA I </t>
    </r>
    <r>
      <rPr>
        <sz val="11"/>
        <color theme="1"/>
        <rFont val="Calibri"/>
        <family val="2"/>
        <scheme val="minor"/>
      </rPr>
      <t xml:space="preserve">(de ser el caso)  </t>
    </r>
  </si>
  <si>
    <r>
      <t xml:space="preserve">(14) ENTIDAD ASOCIADA II </t>
    </r>
    <r>
      <rPr>
        <sz val="11"/>
        <color theme="1"/>
        <rFont val="Calibri"/>
        <family val="2"/>
        <scheme val="minor"/>
      </rPr>
      <t xml:space="preserve">(de ser el caso)  </t>
    </r>
  </si>
  <si>
    <r>
      <t xml:space="preserve">(15) ENTIDAD ASOCIADA III </t>
    </r>
    <r>
      <rPr>
        <sz val="11"/>
        <color theme="1"/>
        <rFont val="Calibri"/>
        <family val="2"/>
        <scheme val="minor"/>
      </rPr>
      <t xml:space="preserve">(de ser el caso)  </t>
    </r>
  </si>
  <si>
    <r>
      <t xml:space="preserve">(8) RESUMEN DEL PROPÓSITO: </t>
    </r>
    <r>
      <rPr>
        <sz val="11"/>
        <color rgb="FFFF0000"/>
        <rFont val="Calibri"/>
        <family val="2"/>
        <scheme val="minor"/>
      </rPr>
      <t>(hasta 300 caracteres)</t>
    </r>
  </si>
  <si>
    <r>
      <t>(6) PAÍS AL QUE POSTULA:</t>
    </r>
    <r>
      <rPr>
        <sz val="11"/>
        <color rgb="FFFF0000"/>
        <rFont val="Calibri"/>
        <family val="2"/>
        <scheme val="minor"/>
      </rPr>
      <t xml:space="preserve"> (país)</t>
    </r>
  </si>
  <si>
    <r>
      <t xml:space="preserve">(7) POSTULACIÓN INDIVIDUAL O ASOCIADA: </t>
    </r>
    <r>
      <rPr>
        <sz val="11"/>
        <color rgb="FFFF0000"/>
        <rFont val="Calibri"/>
        <family val="2"/>
        <scheme val="minor"/>
      </rPr>
      <t>(individual o asociada)</t>
    </r>
  </si>
  <si>
    <r>
      <t xml:space="preserve">(1) PROPÓSITO DE LA INICIATIVA: </t>
    </r>
    <r>
      <rPr>
        <sz val="11"/>
        <color rgb="FFFF0000"/>
        <rFont val="Calibri"/>
        <family val="2"/>
        <scheme val="minor"/>
      </rPr>
      <t>(hasta 1000 caracteres)</t>
    </r>
  </si>
  <si>
    <r>
      <t xml:space="preserve">(2) DESCRIPCIÓN DE LOS BENEFICIARIOS </t>
    </r>
    <r>
      <rPr>
        <sz val="11"/>
        <color rgb="FFFF0000"/>
        <rFont val="Calibri"/>
        <family val="2"/>
        <scheme val="minor"/>
      </rPr>
      <t>(hasta 800 caracteres)</t>
    </r>
  </si>
  <si>
    <r>
      <t>(3) VALOR AGREGADO PARA LOS BENEFICIARIOS</t>
    </r>
    <r>
      <rPr>
        <sz val="11"/>
        <color theme="1"/>
        <rFont val="Calibri"/>
        <family val="2"/>
        <scheme val="minor"/>
      </rPr>
      <t xml:space="preserve"> </t>
    </r>
    <r>
      <rPr>
        <sz val="11"/>
        <color rgb="FFFF0000"/>
        <rFont val="Calibri"/>
        <family val="2"/>
        <scheme val="minor"/>
      </rPr>
      <t>(hasta 800 caracteres)</t>
    </r>
  </si>
  <si>
    <r>
      <t xml:space="preserve">(9) NIVEL DE ALINEACIÓN CON LAS POLÍTICAS PÚBLICAS: </t>
    </r>
    <r>
      <rPr>
        <sz val="11"/>
        <color rgb="FFFF0000"/>
        <rFont val="Calibri"/>
        <family val="2"/>
        <scheme val="minor"/>
      </rPr>
      <t>(hasta 1000 caracteres)</t>
    </r>
  </si>
  <si>
    <r>
      <rPr>
        <b/>
        <sz val="11"/>
        <color theme="1"/>
        <rFont val="Calibri"/>
        <family val="2"/>
        <scheme val="minor"/>
      </rPr>
      <t>(10) ASPECTOS LEGALES DE ELEGIBILIDAD DE LA INICIATIVA :</t>
    </r>
    <r>
      <rPr>
        <sz val="11"/>
        <color theme="1"/>
        <rFont val="Calibri"/>
        <family val="2"/>
        <scheme val="minor"/>
      </rPr>
      <t xml:space="preserve"> </t>
    </r>
    <r>
      <rPr>
        <sz val="11"/>
        <color rgb="FFFF0000"/>
        <rFont val="Calibri"/>
        <family val="2"/>
        <scheme val="minor"/>
      </rPr>
      <t>(hasta 200 caracteres)</t>
    </r>
  </si>
  <si>
    <r>
      <t xml:space="preserve">Total Proyecto (US$)
</t>
    </r>
    <r>
      <rPr>
        <b/>
        <sz val="11"/>
        <color theme="1" tint="0.249977111117893"/>
        <rFont val="Calibri"/>
        <family val="2"/>
        <scheme val="minor"/>
      </rPr>
      <t>[A]+[B]+[C]</t>
    </r>
  </si>
  <si>
    <r>
      <rPr>
        <b/>
        <sz val="11"/>
        <color theme="1" tint="0.249977111117893"/>
        <rFont val="Calibri"/>
        <family val="2"/>
        <scheme val="minor"/>
      </rPr>
      <t xml:space="preserve">[A] </t>
    </r>
    <r>
      <rPr>
        <b/>
        <sz val="11"/>
        <color rgb="FF000000"/>
        <rFont val="Calibri"/>
        <family val="2"/>
        <scheme val="minor"/>
      </rPr>
      <t>Cofinanciamiento solicitado al Programa AEA (US$)</t>
    </r>
  </si>
  <si>
    <r>
      <rPr>
        <b/>
        <sz val="11"/>
        <color theme="1" tint="0.34998626667073579"/>
        <rFont val="Calibri"/>
        <family val="2"/>
      </rPr>
      <t xml:space="preserve">[B] </t>
    </r>
    <r>
      <rPr>
        <b/>
        <sz val="11"/>
        <color rgb="FF000000"/>
        <rFont val="Calibri"/>
        <family val="2"/>
        <scheme val="minor"/>
      </rPr>
      <t>Aporte de Cofinanciamiento de la Entidad Proponente (US$)</t>
    </r>
  </si>
  <si>
    <r>
      <rPr>
        <b/>
        <sz val="11"/>
        <color theme="1" tint="0.34998626667073579"/>
        <rFont val="Calibri"/>
        <family val="2"/>
        <scheme val="minor"/>
      </rPr>
      <t xml:space="preserve">[C] </t>
    </r>
    <r>
      <rPr>
        <b/>
        <sz val="11"/>
        <color rgb="FF000000"/>
        <rFont val="Calibri"/>
        <family val="2"/>
        <scheme val="minor"/>
      </rPr>
      <t>Aporte de Cofinanciamiento de Entidad(es) Asociada(s) y otras fuentes (US$)</t>
    </r>
  </si>
  <si>
    <t>¿El aporte no monetario es menor o igual al 40 % del valor del cofinanciamiento del Programa AEA al proyecto?</t>
  </si>
  <si>
    <r>
      <t xml:space="preserve">Aporte de contrapartida (EP , EA y otras fuentes) (US$)
</t>
    </r>
    <r>
      <rPr>
        <b/>
        <sz val="11"/>
        <color theme="1" tint="0.34998626667073579"/>
        <rFont val="Calibri"/>
        <family val="2"/>
        <scheme val="minor"/>
      </rPr>
      <t>[B]+[C]</t>
    </r>
  </si>
  <si>
    <r>
      <t xml:space="preserve">Ha sido Entidad Desarrolladora de algún proyecto en la primera y/o segunda convocatoria del programa AEA? </t>
    </r>
    <r>
      <rPr>
        <sz val="11"/>
        <color rgb="FFFF0000"/>
        <rFont val="Calibri"/>
        <family val="2"/>
        <scheme val="minor"/>
      </rPr>
      <t>(si o no)</t>
    </r>
  </si>
  <si>
    <t>(Con la finalidad de que pueda rellenar de manera oportuna el siguiente formato recomendamos leer el documento: "Guía para la preparación de perfiles" de la tercera convocatoria del Programa AEA. El mismo que ha sido preparado para facilitar el llenado del presente formato.)</t>
  </si>
  <si>
    <r>
      <t xml:space="preserve">De manera complementaria a lo explicado sobre la iniciativa en el punto 14: "Financiamiento y rentabilidad", en esta etapa se requiere identificar los rubros  principales y tipo/s de gasto/s previstos en cada uno (de manera referencial) para el Proyecto. De igual manera para cada rubro se debe identificar los aporte de cofinanciamiento del Programa AEA, Entidad Proponente y Entidades Asociadas (de ser el caso). </t>
    </r>
    <r>
      <rPr>
        <sz val="11"/>
        <color rgb="FF000000"/>
        <rFont val="Calibri"/>
        <family val="2"/>
        <scheme val="minor"/>
      </rPr>
      <t xml:space="preserve">De resultar seleccionado, este monto total de "Aporte cofinanciamiento solicitado al Programa AEA" será el máximo a ser cofinanciado por el Programa. Los rubros, tipos de gastos y montos para cada rubro son referenciales y pueden ser ajustados en la etapa 2. El presente presupuesto debe realizarse con el valor de venta, sin incluir el impuesto general a las ventas o al valor agregado. </t>
    </r>
  </si>
  <si>
    <t>¿El cofinanciamiento solicitado al Programa AEA es mayor o igual a 100,000 US$?</t>
  </si>
  <si>
    <t>¿El cofinanciamiento solicitado al Programa AEA es menor o igual  a 250,000 US$?</t>
  </si>
  <si>
    <r>
      <t xml:space="preserve">FUENTES: </t>
    </r>
    <r>
      <rPr>
        <sz val="11"/>
        <color rgb="FFFF0000"/>
        <rFont val="Calibri"/>
        <family val="2"/>
        <scheme val="minor"/>
      </rPr>
      <t>(de ser necesario, escribir fuentes que ayuden a justificar el nivel de alineción de su propuesta)</t>
    </r>
  </si>
  <si>
    <r>
      <t xml:space="preserve">(13) SOSTENIBILIDAD ECONÓMICA E IMPACTOS / RIESGOS ASOCIADOS: </t>
    </r>
    <r>
      <rPr>
        <sz val="11"/>
        <color rgb="FFFF0000"/>
        <rFont val="Calibri"/>
        <family val="2"/>
        <scheme val="minor"/>
      </rPr>
      <t>(hasta 1500 caracteres)</t>
    </r>
  </si>
  <si>
    <r>
      <t xml:space="preserve">(11) SOSTENIBILIDAD SOCIAL E IMPACTOS / RIESGOS ASOCIADOS: </t>
    </r>
    <r>
      <rPr>
        <sz val="11"/>
        <color rgb="FFFF0000"/>
        <rFont val="Calibri"/>
        <family val="2"/>
        <scheme val="minor"/>
      </rPr>
      <t>(hasta 1500 caracteres)</t>
    </r>
  </si>
  <si>
    <r>
      <t xml:space="preserve">(12) SOSTENIBILIDAD CLIMÁTICA E IMPACTOS / RIESGOS AMBIENTALES ASOCIADOS: </t>
    </r>
    <r>
      <rPr>
        <sz val="11"/>
        <color rgb="FFFF0000"/>
        <rFont val="Calibri"/>
        <family val="2"/>
        <scheme val="minor"/>
      </rPr>
      <t>(hasta 1500 caracteres)</t>
    </r>
  </si>
  <si>
    <t>14 meses</t>
  </si>
  <si>
    <t>Bolivia</t>
  </si>
  <si>
    <t>Individual</t>
  </si>
  <si>
    <t>Bernardo Mauricio</t>
  </si>
  <si>
    <t>Claure Villarroel</t>
  </si>
  <si>
    <t>Ingeniero de Producción</t>
  </si>
  <si>
    <t>C. Bunganvillas # 80</t>
  </si>
  <si>
    <t>Cochabamba</t>
  </si>
  <si>
    <t>591 4 4488969</t>
  </si>
  <si>
    <t>bclaure@cgm-consultores.com</t>
  </si>
  <si>
    <t>Director de Proyectos</t>
  </si>
  <si>
    <t>7 años</t>
  </si>
  <si>
    <t>Consultores en Gestión Multidisciplinaria</t>
  </si>
  <si>
    <t>CGM Consultores</t>
  </si>
  <si>
    <t>no</t>
  </si>
  <si>
    <t>X</t>
  </si>
  <si>
    <t>Av Villarroel Nro 1132 Edificio Confort</t>
  </si>
  <si>
    <t>http://www.comasageneracion.cl/
La red Iberoamericana de Bioenergia, en sus congresos ve los avances que se tienen en la generación electrica a partir de la BioMasa</t>
  </si>
  <si>
    <t>Terreno</t>
  </si>
  <si>
    <t>Consultoria</t>
  </si>
  <si>
    <t>Diseño Final de Planta</t>
  </si>
  <si>
    <t>Edificación Planta</t>
  </si>
  <si>
    <t>Obras Civiles</t>
  </si>
  <si>
    <t>Consultorias Implementacion</t>
  </si>
  <si>
    <t>Personal Administrativo</t>
  </si>
  <si>
    <t>Personal Operativo</t>
  </si>
  <si>
    <t>Capital de Trabajo</t>
  </si>
  <si>
    <t>Otros Gastos Menores</t>
  </si>
  <si>
    <t>Planta de Tramamiento &amp; Generación</t>
  </si>
  <si>
    <t xml:space="preserve">Arranque Planta, Mezcla de Nutrientes, </t>
  </si>
  <si>
    <t>Autorizaciones y Regulaciones Electricas y Medio Ambientales</t>
  </si>
  <si>
    <t>Inscripción en la Autoridad de  Electicidad, Conexiones Distribuidor, estudios de Impacto Ambiental y Seguridad Industrial</t>
  </si>
  <si>
    <t>informaciones@cgm-consultores.com</t>
  </si>
  <si>
    <t>www.cgm-consultores.com</t>
  </si>
  <si>
    <t>Viajes, Capacitaciones Material Laboratorio, Mantenimiento</t>
  </si>
  <si>
    <t>Camion</t>
  </si>
  <si>
    <t>Importación Maquinaria</t>
  </si>
  <si>
    <t>Técnologia Patentada Mexico</t>
  </si>
  <si>
    <t>Para recolección de Basura y Restos Agrarios y entrega de Biosustrato</t>
  </si>
  <si>
    <t>BioDigestor, Reactor,  Generador Electrico , Equipos Menores y Conexiones Electricas</t>
  </si>
  <si>
    <t>Selección, Bateas de Recepción, Galpon Principal para  BioDigestor y reactor, Cuarto de Maquina, Sub Estación electrica, Deposito Fertilzante</t>
  </si>
  <si>
    <t>20 Personas en el área técnica para operación de Turbo Generador, Bioreactor y Reactor</t>
  </si>
  <si>
    <t>Capital de trabajo Compra Residuos Urbanos</t>
  </si>
  <si>
    <t>Generación de Energía Electrica a partir de Biomasa.</t>
  </si>
  <si>
    <t>Se tiene varios estudios realizados en la ciudad de Cochabamba, donde identifican una generación de hasta 400 Toneladas Dias de Basura, de los cuales se ha caracterizado hasta rl 55% como Basura Organiza, la cual en la actualidad es depositida en su totalidad en rellenos sanitarios.</t>
  </si>
  <si>
    <t>Falta de Materia Prima</t>
  </si>
  <si>
    <t>Tener contratos con los principales municipios, impulsar a las empresas de los botaderos a trabajar en la selección y mejor paga</t>
  </si>
  <si>
    <t>Variedad en las composiciones de Insumos</t>
  </si>
  <si>
    <t>Establecer diversar recetas o mezclas para mantener una estabilidad en los productos</t>
  </si>
  <si>
    <t>Introducción del Biosustrato</t>
  </si>
  <si>
    <t>Difundir las bondades y establecer precios promocionales</t>
  </si>
  <si>
    <t>Falta de Mantenimiento de Planta</t>
  </si>
  <si>
    <t>Establecer un programa de Manteniento</t>
  </si>
  <si>
    <t>Largo plazo en el establecimiento de valor de ajuste</t>
  </si>
  <si>
    <t>Buscar cliente directo de energia y visitas continuas a la Autoridad de Electricidad</t>
  </si>
  <si>
    <t>Valor de Conocimiento del Proceso de Biomasa/BioSustrato</t>
  </si>
  <si>
    <t>Desarrollo de recetas, pruebas y acondicinamiento de la planta</t>
  </si>
  <si>
    <t>Jefe de Proyecto 15 meses</t>
  </si>
  <si>
    <t>Mala calidad del Biosustrato</t>
  </si>
  <si>
    <t>Contrar con un Control de Calidad continuo a través de una persona de laboratorio y control de operaciones del Bioreactor</t>
  </si>
  <si>
    <t xml:space="preserve">Fallas Operativas </t>
  </si>
  <si>
    <t>Establecer un Sistema de Gestión de Calidad con la experiencia de los socios</t>
  </si>
  <si>
    <t>Fallas en los Equipos</t>
  </si>
  <si>
    <t>Capacitación inicial al personal por la persona de la Patente del Bioreactor</t>
  </si>
  <si>
    <t>Rotación de Personal</t>
  </si>
  <si>
    <t>Establecer incentivos y capacitaciones al personal</t>
  </si>
  <si>
    <t>Generación de Electricidad y Biosustrato a partir de Biomasa de Residuos Solidos  Urbanos y Agroindustriales, generados por una Unidad Productiva Socialmente Responsable ubicada en el municipio de Villa Rivero perteneciente a la provincia Punata del Departamento de Cochabamba Bolivia</t>
  </si>
  <si>
    <t xml:space="preserve">Emprendimiento enmarcado en el  DS 2048 que establece tarifa de adaptibilidad para este tipo de energia y conexión al SIN de Bolivia. Se cuenta con la patente tecnologica identificada y comprometida </t>
  </si>
  <si>
    <t>2862776  Exp. Cb</t>
  </si>
  <si>
    <t>Desarrollo de proyectos para Grupo Gamundi y DS Combustiones, ambas Mexicanas con representación en Bolivia</t>
  </si>
  <si>
    <t>En consulta con la ASER (Asociación Boliviana de Energía Renovable), se concluyó que no existe competencia directa.  No existe a la fecha empresa u organización formal conocida que oferte similar producto, por lo cual  constituye una idea de negocio innovadora y pionera para el mercado boliviano. Emprendimientos que ofertan soluciones fotovoltaicas y/o eólicas  constituyen la competencia indirecta. 
Si comparamos la propuesta de generación simultanea de energía eléctrica y biosustrato, con otro tipo de inversiones como la eólica o la fotovoltaica,  se puede concluir que es más rentable y de menor inversión los proyectos que utilizan biomasa (costo de producir energía a partir de desechos es hasta un 30% más barato que las formas convencionales). A esto, el valor adicional del proyecto aborda una solución para otros problemas ambientales importantes como la generación de basura, su disposición y su reutilización.</t>
  </si>
  <si>
    <t>Generación de energía eléctrica a partir BIOMASA resultante del procesamiento de Residuos Sólidos Urbanos Orgánicos y Residuos Agroindustriales. Esta energia estara conectada al Sistema Interconectado Nacional -  SIN. Adicionalmente, el proyecto busca la generación de biosustrato a partir del uso de BIOMASA, destinado a productores agrarios. Se empleará tecnología patentada en México (Bioreactores) que ha sido identificada, probada y comprometida para el proyecto. La tecnología de generación de energía a partir de la Biomasa en Bolivia se ha desarrollado en pequeños sistemas de dimensión familiar que buscaban reemplazar energías tradicionales como la leña y las garrafas de GLP no existiendo antecedentes de emprendimientos privados. El proyecto busca desde un inicio la conformación de una empresa  socialmente responsable que incluya en su gobernanza a los grupos de interes (stakeholders) que deseen participar asegurando su viabilidad y sostenibilidad economica, social y ambiental.</t>
  </si>
  <si>
    <t>El proyecto se implementara en el Municipio de Villa Rivero, segunda sección de la provincia Punata del departamento de Cochabamba. Los beneficiarios de la electricidad serán los mismos habitantes del municipio que podran abastecer las actividades de servicio de alumbrado publico del pueblo (580 familias), su Centro de Salud (atiende 2.000 personas al año) y el colegio "Gualberto Villarroel" con 400 alumnos.
De forma directa se generaran 20 puestos de trabajo en la empresa e indirectamente se alcanza a mas de 500 personas en el manejo de basura. Con el Biosustrato se espera tener un mercado potencial en el Valle Alto y ciudad de Cochabamba estimando llegar a una población potencial de mas de 5.000 agricultores de diverso tamaño.</t>
  </si>
  <si>
    <t>1. Se pretende demostrar con este proyecto constituido como una iniciativa privada, la viabilidad de generar empleos mediante emprendimientos productivos con energía renovable rentables
2. Solucionar los problemas del Municpio respecto a la restricciones en la dotación de energia que tienen para sus servicios publicos y el problema ambiental de residuos sólidos que disminuiran los volúmenes requeridos y problemas con los lixiviados. 
3. Dotar de un producto altamente favorable para la producción agraria como es el Biosustrato.
4. El impacto del proceso de residuos sólidos orgánicos evita la acumulación de basura en los rellenos sanitarios y deja una menor huella de carbón al ser un proceso limpio usando la Biomasa resultante del Biorector.</t>
  </si>
  <si>
    <t xml:space="preserve">A nivel Mundial hay varias iniciativas que van trabajando con Biomasa. Podemos mencionar el ejemplo de Comasa Generación de Chile (esto a partir de desechos forestales), que ya cuenta con dos plantas de 22 y 23 Megabatios. Se ha tenido  varios proyectos de apoyo a proyectos de Biomasa a pequeña escala en Bolivia a familias o como sistemas aislados.
El proyecto considera la creación de una planta generadora empleando una patente de innovación mexicana del Biorector que minimiza los volúmenes de espacio requerido y los tiempos de proceso. La misma ha sido identificada, comprometida y validada en proyectos que usan residuos urbanos sólidos y agroindustriales obteniendo energia limpia y un otro producto como el biosustrato. 
</t>
  </si>
  <si>
    <t>Con el proyecto traducido como una iniciativa emprendedora, se espera contar con la licencia de la autoridad y control social de la electricidad para poder entregar la energía al Sistema Interconectado Nacional. Por el nivel de generación no es necesario tener una licencia como generador, pero se ha establecido como iniciativa  cumplir la ley de electricidad y normativa vigente. Se espera presentar todo los requisitos y cálculos de valor de generación de energía para poder establecer un valor de ajuste por adaptibilidad conforme Decreto Supremo 2048. 
Se ha realizado un estudio de costos y se puede complementar los ingresos a la empresa mediante la venta del Biosustrato para que se pueda establecer un precio referencial conforme precio de nodo que el Centro Nacional de Despacho de Carga establece a los generadores.  Se ha definido que se tendrá un precio que sea referencial dentro de la normativa legal vigente el Bolivia. Los costos bajos de producción, haran que el precio del sustrato sea competitivo en el mercado.
Se cuenta con el apoyo de las autoridades del Municipio para impulsar el proyecto que traerá consigo generación de empleos en el pueblo (la mayoria de los casos mujeres empleadas como recolectoras y clasificadoras de basura) y podrá servir de ejemplo piloto en la provisión de energía eléctrica para el alumbrado público, escuela y centro de Salud. 
En varios sectores del pueblo se puede instalar  la Planta de Biomasa, se tienen acceso a todo el valle Alto y la antigua carretera a Santa Cruz, lo cual permite un fácil acceso a fuentes de materia prima como son: Botaderos municipales,  Granjas de Pollos que existen en gran número en el valle Alto de Cochabamba  y el Hato Lechero de Cochabamba ubicado en el Valle Alto. No existe ningún condicionamiento en cuento a condiciones ambientales para la instalación de la planta. Se cuenta con experiencias favorables en México con similares alturas a las del Valle Alto en la aplicación de esta tecnología.</t>
  </si>
  <si>
    <t>La Planta de generación eléctrica y biosustrato a partir de Biomasa considera la contratación de 20 personas en las cuales se dará preferencia a mujeres, tradicionalmente ubicadas en este tipo de trabajo de recolección y clasificación de residuos solidos. 
El proceso productivo tiene el siguientes esquema: 
Recolección y Selección de Residuos Solidos Orgánicos/Agroindustriales =&gt; Molienda =&gt; Secado=&gt; Acondicionado =&gt; Bioreactor=&gt; Vapor =&gt;Energía, del proceso de acondicionado sale el Biosustrato como otro producto del proceso.
Se ha establecido que la Gerencia Técnica se hará cargo de la parte comercial para la venta de energía al Centro Nacional de Despachos de Carga cumpliendo el reglamento de precios y operativos establecidos en la normativa legal vigente. En este sistema se considera el pago a mes concluido de la generación eléctrica, emitiendo la factura al distribuidor (Elfec) del valor generado y teniendo plazos de pago establecidos en la normativa, lo cual garantiza el flujo de ingresos por Venta de Energía eléctrica. También se ha considerado la posibilidad de tener un cliente único que se pueda proveer la energía (la condicionante es instalar la planta a lado de sus operaciones) con lo cual se podría establecer un mejor precio de venta.
La venta de Biosustrato tendrá personal de comercialización  que visitara Municipios cercanos al Valle Alto, empresas agroindustriales y pequeños productores agricolas. La participación en ferias ecologicas y ferias gremiales constituiran la estratégia de promoción y difusión de las bondades del uso del Biosustrato. El capital de trabajo contempla un posible credito para el pago por parte de productores agricolas.
El modelo de Empresa Socialmente Responsable, involucrará al Municipio, colaboradores, inversores y el dueño de la patente quien ha sido comprometido para el proyecto.</t>
  </si>
  <si>
    <t>El enfoque de constituir  una Empresa Socialmente Responsable que considere las expectativas y participación de todos los grupos de interés identificados en sus operaciones garantiza una gobernanza viable y sostenible en lo económico, social y ambiental para el emprendimiento.
El Municipio que viabilizaría los permisos para el uso de los rellenos sanitarios que a la vez se constituirá en el principal beneficiario de la energía eléctrica generada tendrá cuotas de  participación de capital al igual que los colaboradores y los inversores, asegurando de esta manera que todos los participantes de la cadena de valor se comprometan con el proyecto y participen en la distribución de la rentabilidad del proyecto en función al riesgo que deseen asumir. Para el caso de las recolectoras, se pretende financiar sus aportes.</t>
  </si>
  <si>
    <t>1. Municipios: Energia limpia (conforme DS 2048) y disminución de residuos solidos 
2) Agricultores y Agroindustriales: Biosustrato para mejora de sus sembradios productivos.</t>
  </si>
  <si>
    <t xml:space="preserve">El Plan de Desarrollo Económico Nacional del gobierno que nuevamente ha sido relegido por un nuevo quinquenio, en sus lineamientos del “vivir bien” y respeto por la “madre tierra” ha creado un marco de política económica, social y legal  favorable para el proyecto, más aún con la declaración del presidente Morales de convertir a Bolivia en el líder y centro de exportación de energía renovable para toda la Región Sudamericana. Por otra parte, es en el Departamento de Cochabamba precisamente donde el gobierno departamental y el gobierno central han instalado plantas eólicas para la generación de energía y otros proyectos eólicos de relevancia que muestran una firme decisión por impulsar este tipo de proyectos. La meta declarada para el 2020 es de producir 6000 Megawats de energía limpia para el consumo interno y exportación. A esto se suma el DS 2048 mencionado en puntos precedentes que da una normativa vigente. </t>
  </si>
  <si>
    <t>En Bolivia, se tiene un problema con los rellenos sanitarios, ya que no existe alternativas para el aprovechamiento de la basura organica. Con la Generación de Energía y Biosustrato se espera tener una alternativa viable, sostenible en el tiempo y de inspiración para otros municipios que tiene el Departamento Cochabamba y de toda Bolivia. La pecuaria se realiza en zonas periurbanas y rurales donde se evidencia las dificultades para lograr el acceso a energía eléctrica y/o gas para realizar sus actividades productivas, pero principalmente las actividades domiciliarias.
Por ello, el modelo de crecimiento del proyecto, busca incentivar a la replicación de la planta piloto en ptras zonas periurbanas de Cochabamba y de toda Bolivia que tengan la posibilidad de generar la cantidad mínima de desechos como materia prima para la planta que debe instalarse.
El grupo principal de interés para este proyecto, es la comunidad de la población escogida (2000 personas aproximadamente), ya que es la misma la que se ve beneficiada con las fuentes de trabajo (construcción, operación y mantenimiento de la planta) y la provisión propia de energía eléctrica de una fuente renovable. Adicionalmente el municipio se ve beneficiado debido a la promoción de un proyecto ambiental; y finalmente el país, dado que puede asignar la energía eléctrica destinada para esta población, a otras comunidades, disminuyendo la carga sobre el sistema interconectado de energía.
La planta tendrá una capacidad final de generar 150 KWH y aproximadamente 800 Toneladas/Año de Biosustrato, se estima una etapa de construcción y llegada de equipos de 5 meses y se espera 10 meses de operación continua para llegar a su máxima capacitad operativa (la misma se puede alcanza al segundo mes de operación). Finalmente, la oferta de un producto como el BIOSUSTRATO, y sus beneficios en productividad para los productores agricolas de todo el país, constituyen un mercado potencial vasto para la colocación del mecionado producto</t>
  </si>
  <si>
    <t xml:space="preserve">La generación de energía eléctrica a partir de la Biomasa interconectada al SIN permitirá tener un proyecto piloto en Bolivia de generación a baja escala con esta tecnología bucando definir un precio de ajuste conforme DS 2048.
Contar con una planta de Biomasa/Biosustrato en el Municipio  de Villa Rivero permitirá tener los siguientes impactos positivos:
- Generación de energía eléctrica de una fuente renovable y el aporte al SIN.
- Generación de fuentes de trabajo.
- Gestión de residuos sólidos de manera adecuada y contenida, para evitar contaminaciones, infecciones o enfermedades en la población y reducción de volumen.
- Aportar al sector agrario con el Biosustrato para mejorar rendimiento de cultivos
- Mejora de la imagen del municipio al estar trabajando con proyectos ambientales, que permitiría acceder a créditos internacionales y tener una provisión local de energía renovable.
Entre los riesgos que se pueden presentar en la ejecución del proyecto, se tiene:
- No contar con la suficiente materia prima para la operación de la planta. Para esto se registrara a los proveedores de materia prima para comprometerlos a dotar de los residuos y generar un sistema de recolección de la materia prima.
</t>
  </si>
  <si>
    <t xml:space="preserve">El proyecto, desde el punto de vista ambiental, busca contar con una fuente de energía renovable y sostenible en el tiempo, evitando el uso de energía eléctrica proveniente de combustibles fósiles, además de poner a disposición Biosustrato (complemento agrario).
Por otro lado, el sector agropecuario genera una cantidad grande de residuos sólidos, a partir de los animales (Por ejemplo: Cada mil pollos generan aproximadamente 80 Kg de excrementos diarios, cada vaca lechera genera más de 10 Kg de excremento día). En la mayoría de los casos, el sector agropecuario no hace una adecuada gestión de estos residuos, y mucho menos aprovechamiento de ellos (salvo el sector netamente industrial), pudiendo generar contaminación, infecciones y en algunos casos enfermedades para la población.
El proceso de producción limpia de la Biomasa y Biosustrato, aporta a minimizar la huella de carbono de dichos residuos, así como minimiza los riesgos por los lixiados que se dan en una descomposición natural y no controlada en los rellenos que pueden afectar las capas freáticas. 
El producto de Biosustrato, busca mejorar los rendimientos de cultivo y siembra del sector agrario, con un compuesto inerte que puede captar hasta cinco veces su peso en agua y permite una buena oxigenación de las raíces de las plantas.
</t>
  </si>
  <si>
    <t>El enfoque de crear una Empresa Socialmente Responsable, delinea compromisos en lo economico, social y ambiental.
En lo economico,  se espera que su desempeño genere rentabilidad, empleos directo de 20 fuentes de trabajo directas y mas de 500 indirectas en el tema de recolección y selección de basura orgánica. Así mismo, el beneficio de la instalación de la empresa, hará que generen realciones comerciales con otros tipos de proveedores del municipio (hoteles, transporte, almacenaje, otros) y su preencia generará un efecto multiplicador en la economía del mismo.
En lo social, la instalación de la planta mostrará una cultura de trabajo basada en practicas laborales justas y enmarcadas en la ley. Asi mismo el enfoque de empresa RSE, obligará a adoptar buenas practicas de derechos humanos (no discriminación, no trabajo infantil o forzoso, asociación libre y colectiva, mediadas de seguridad para la población rural, otros). Por otra parte mostrará su compromiso con la Comunidad y su Sociedad organizada y la responsabilidad sobre los productos que genere la empresa.
Finalmente en lo ambiental, esta por demás reiterar sus beneficios medioambientales explicados con aterioridad.</t>
  </si>
  <si>
    <t>Se tienen dos fuentes de ingresos por la planta: 1) Venta de  aproximadamente 120 Kwh hasta 150 Kwh al distribuidor eléctrico y/o cliente potencia de uso de dicho requerimiento y 2) Venta del Biosustrato con una capacidad de planta de aproximadamente 830 Toneladas/Año. 
Se ha establecido un flujo donde se cubre las inversiones y costos operativos en un plazo de 4 años de iniciada la operación, teniendo un punto de equilibro de aproximadamente el 65% de operación de la capacidad de la planta.
Se ha establecido un periodo de construcción, diseño final y compra de equipos (patente mexicana) de 6 meses, a partir  del séptimo mes las operaciones en la planta serian continuas, estableciéndose un periodo de pruebas y ajuste de la planta de unos 3 meses, encontrajdonos con una producción a partir del onceavo mes.
La fuente de capital de los socios son fondos privados que servirán de contrapartida a la propuesta, se ha estimado un valor de la Operación de $us 713.140 Dólares americanos de los cuales un 52% son aportes de los socios,  un 35% sería el cofinanciamiento solicitado y se tiene un 13% que constitye el valor no monetario del proyecto, pero si como un aporte de capital expresada en conocimiento de la tecnología de Biomasa/Biosustrato y del conocimiento administrativo. 
Para garantizar el flujo y liquidez financiera, se esta haciendo un aporte importante para la instalación de la Planta (terreno y obras civiles), así como se ha considerado tener un capital operativo de hasta 4 meses de compra de materia prima, el personal se ira incorporando conforme se vaya consolidando el proceso producto hasta trabajar en dos o tres turnos en los principales procesos de la empresa. En el flujo de inversiones se ha establecido los primeros seis meses para la puesta en marcha de la operación, tres meses para estabilizar las operaciones y a partir del onceavo mes trabajar a máxima producción de generación eléctrica ya teniendo la conexión con la empresa de distribución y/o cliente final.
Se ha definido contratar al dueño de la patente, para que realice el diseño final de la planta, asi como este de apoyo en el arranque de la operación de la planta, hasta tener controlado el proceso productivo y las recetas que se van a utilizar en el bioreactor.
Se ha establecido un flujo financiero, con las siguientes consideraciones de costo (valor mensual) en personal aproximado de $us 10.000, Insumo inoculante para el bioreactor de $us 2800, Actividades de Mantenimiento de $us 1.500, $us 2.000 en Logística y $us 15.000 para la compra de material prima, y un tema de gastos menores de $us 400.
Los aportes del programa AEA irán para pago de consultoría de diseño final (33% del valor), compra de equipos de planta y conexiones eléctricas, capacitaciones, pago personal operativo (seis meses de trabajo del noveno al quinceavo mes), parte al capital de trabajo y gastos menores.</t>
  </si>
  <si>
    <t>Se ha establecido asociaciones con empresas Mexicanas  DS Combustiones y  Grupo Mundi para iniciativas en el rubro de energia.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</si>
</sst>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General_)"/>
    <numFmt numFmtId="165" formatCode="[$$-409]#,##0"/>
    <numFmt numFmtId="166" formatCode="[$$-409]#,##0_ ;[Red]\-[$$-409]#,##0\ "/>
  </numFmts>
  <fonts count="21" x14ac:knownFonts="1">
    <font>
      <sz val="11"/>
      <color theme="1"/>
      <name val="Calibri"/>
      <family val="2"/>
      <scheme val="minor"/>
    </font>
    <font>
      <sz val="11"/>
      <color rgb="FFFF0000"/>
      <name val="Calibri"/>
      <family val="2"/>
      <scheme val="minor"/>
    </font>
    <font>
      <b/>
      <sz val="11"/>
      <color theme="1"/>
      <name val="Calibri"/>
      <family val="2"/>
      <scheme val="minor"/>
    </font>
    <font>
      <sz val="12"/>
      <name val="Helv"/>
    </font>
    <font>
      <b/>
      <sz val="20"/>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theme="1" tint="0.499984740745262"/>
      <name val="Calibri"/>
      <family val="2"/>
      <scheme val="minor"/>
    </font>
    <font>
      <sz val="11"/>
      <color theme="1" tint="0.499984740745262"/>
      <name val="Calibri"/>
      <family val="2"/>
      <scheme val="minor"/>
    </font>
    <font>
      <sz val="11"/>
      <color theme="1" tint="0.249977111117893"/>
      <name val="Calibri"/>
      <family val="2"/>
      <scheme val="minor"/>
    </font>
    <font>
      <b/>
      <sz val="9"/>
      <color theme="1" tint="0.249977111117893"/>
      <name val="Calibri"/>
      <family val="2"/>
      <scheme val="minor"/>
    </font>
    <font>
      <b/>
      <sz val="7"/>
      <color theme="1"/>
      <name val="Times New Roman"/>
      <family val="1"/>
    </font>
    <font>
      <u/>
      <sz val="11"/>
      <color theme="10"/>
      <name val="Calibri"/>
      <family val="2"/>
      <scheme val="minor"/>
    </font>
    <font>
      <sz val="11"/>
      <color theme="1"/>
      <name val="Calibri"/>
      <family val="2"/>
    </font>
    <font>
      <b/>
      <sz val="10"/>
      <color theme="1"/>
      <name val="Calibri"/>
      <family val="2"/>
      <scheme val="minor"/>
    </font>
    <font>
      <sz val="10"/>
      <color rgb="FFFF0000"/>
      <name val="Calibri"/>
      <family val="2"/>
      <scheme val="minor"/>
    </font>
    <font>
      <sz val="10"/>
      <color theme="1"/>
      <name val="Calibri"/>
      <family val="2"/>
      <scheme val="minor"/>
    </font>
    <font>
      <b/>
      <sz val="11"/>
      <color theme="1" tint="0.34998626667073579"/>
      <name val="Calibri"/>
      <family val="2"/>
      <scheme val="minor"/>
    </font>
    <font>
      <b/>
      <sz val="11"/>
      <color theme="1" tint="0.249977111117893"/>
      <name val="Calibri"/>
      <family val="2"/>
      <scheme val="minor"/>
    </font>
    <font>
      <b/>
      <sz val="11"/>
      <color theme="1" tint="0.34998626667073579"/>
      <name val="Calibri"/>
      <family val="2"/>
    </font>
  </fonts>
  <fills count="11">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rgb="FFFFFF0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4">
    <xf numFmtId="0" fontId="0" fillId="0" borderId="0"/>
    <xf numFmtId="164" fontId="3" fillId="0" borderId="0"/>
    <xf numFmtId="9" fontId="5" fillId="0" borderId="0" applyFont="0" applyFill="0" applyBorder="0" applyAlignment="0" applyProtection="0"/>
    <xf numFmtId="0" fontId="13" fillId="0" borderId="0" applyNumberFormat="0" applyFill="0" applyBorder="0" applyAlignment="0" applyProtection="0"/>
  </cellStyleXfs>
  <cellXfs count="178">
    <xf numFmtId="0" fontId="0" fillId="0" borderId="0" xfId="0"/>
    <xf numFmtId="0" fontId="2" fillId="2" borderId="1" xfId="0" applyFont="1" applyFill="1" applyBorder="1" applyAlignment="1" applyProtection="1">
      <alignment vertical="center" wrapText="1"/>
      <protection locked="0"/>
    </xf>
    <xf numFmtId="0" fontId="0" fillId="2" borderId="6" xfId="0" applyFill="1" applyBorder="1" applyAlignment="1" applyProtection="1">
      <alignment vertical="center" wrapText="1"/>
      <protection locked="0"/>
    </xf>
    <xf numFmtId="0" fontId="0" fillId="2" borderId="1" xfId="0" applyFill="1" applyBorder="1" applyAlignment="1" applyProtection="1">
      <alignment vertical="center" wrapText="1"/>
      <protection locked="0"/>
    </xf>
    <xf numFmtId="0" fontId="0" fillId="2" borderId="1" xfId="0" applyFill="1" applyBorder="1" applyProtection="1">
      <protection locked="0"/>
    </xf>
    <xf numFmtId="0" fontId="0" fillId="2" borderId="6" xfId="0" applyFill="1" applyBorder="1" applyProtection="1">
      <protection locked="0"/>
    </xf>
    <xf numFmtId="0" fontId="0" fillId="5" borderId="10" xfId="0" applyFill="1" applyBorder="1" applyAlignment="1" applyProtection="1">
      <alignment vertical="center" wrapText="1"/>
    </xf>
    <xf numFmtId="0" fontId="0" fillId="5" borderId="5" xfId="0" applyFill="1" applyBorder="1" applyAlignment="1" applyProtection="1">
      <alignment vertical="center" wrapText="1"/>
    </xf>
    <xf numFmtId="0" fontId="0" fillId="4" borderId="0" xfId="0" applyFill="1" applyProtection="1"/>
    <xf numFmtId="0" fontId="0" fillId="2" borderId="0" xfId="0" applyFill="1" applyProtection="1"/>
    <xf numFmtId="0" fontId="0" fillId="5" borderId="5" xfId="0" applyFill="1" applyBorder="1" applyAlignment="1" applyProtection="1">
      <alignment horizontal="justify" vertical="center" wrapText="1"/>
    </xf>
    <xf numFmtId="0" fontId="0" fillId="5" borderId="1" xfId="0" applyFill="1" applyBorder="1" applyAlignment="1" applyProtection="1">
      <alignment vertical="center" wrapText="1"/>
    </xf>
    <xf numFmtId="0" fontId="0" fillId="5" borderId="7" xfId="0" applyFill="1" applyBorder="1" applyAlignment="1" applyProtection="1">
      <alignment vertical="center" wrapText="1"/>
    </xf>
    <xf numFmtId="49" fontId="0" fillId="4" borderId="0" xfId="0" applyNumberFormat="1" applyFill="1" applyProtection="1"/>
    <xf numFmtId="0" fontId="0" fillId="5" borderId="10" xfId="0" applyFill="1" applyBorder="1" applyAlignment="1" applyProtection="1">
      <alignment horizontal="justify" vertical="center" wrapText="1"/>
    </xf>
    <xf numFmtId="0" fontId="2" fillId="4" borderId="0" xfId="0" applyFont="1" applyFill="1" applyAlignment="1" applyProtection="1">
      <alignment horizontal="left" vertical="center"/>
    </xf>
    <xf numFmtId="0" fontId="0" fillId="0" borderId="0" xfId="0" applyProtection="1"/>
    <xf numFmtId="0" fontId="2" fillId="4" borderId="0" xfId="0" applyFont="1" applyFill="1" applyProtection="1"/>
    <xf numFmtId="0" fontId="0" fillId="5" borderId="5" xfId="0" applyFill="1" applyBorder="1" applyAlignment="1" applyProtection="1">
      <alignment horizontal="left" vertical="center" wrapText="1"/>
    </xf>
    <xf numFmtId="0" fontId="4" fillId="4" borderId="0" xfId="0" applyFont="1" applyFill="1" applyAlignment="1" applyProtection="1">
      <alignment horizontal="left" vertical="center"/>
    </xf>
    <xf numFmtId="0" fontId="0" fillId="2" borderId="17" xfId="0" applyFill="1" applyBorder="1" applyAlignment="1" applyProtection="1">
      <alignment horizontal="center" vertical="center" wrapText="1"/>
      <protection locked="0"/>
    </xf>
    <xf numFmtId="0" fontId="0" fillId="2" borderId="6" xfId="0" applyFill="1" applyBorder="1" applyAlignment="1" applyProtection="1">
      <alignment horizontal="center" vertical="center" wrapText="1"/>
      <protection locked="0"/>
    </xf>
    <xf numFmtId="0" fontId="8" fillId="4" borderId="0" xfId="0" applyFont="1" applyFill="1" applyProtection="1"/>
    <xf numFmtId="0" fontId="9" fillId="4" borderId="0" xfId="0" applyFont="1" applyFill="1" applyProtection="1"/>
    <xf numFmtId="0" fontId="9" fillId="4" borderId="0" xfId="0" applyFont="1" applyFill="1" applyAlignment="1" applyProtection="1">
      <alignment horizontal="center"/>
    </xf>
    <xf numFmtId="165" fontId="7" fillId="0" borderId="11" xfId="0" applyNumberFormat="1" applyFont="1" applyBorder="1" applyAlignment="1" applyProtection="1">
      <alignment horizontal="center" vertical="center" wrapText="1"/>
      <protection locked="0"/>
    </xf>
    <xf numFmtId="165" fontId="7" fillId="0" borderId="12" xfId="0" applyNumberFormat="1" applyFont="1" applyBorder="1" applyAlignment="1" applyProtection="1">
      <alignment horizontal="center" vertical="center" wrapText="1"/>
      <protection locked="0"/>
    </xf>
    <xf numFmtId="165" fontId="7" fillId="0" borderId="1" xfId="0" applyNumberFormat="1" applyFont="1" applyBorder="1" applyAlignment="1" applyProtection="1">
      <alignment horizontal="center" vertical="center" wrapText="1"/>
      <protection locked="0"/>
    </xf>
    <xf numFmtId="165" fontId="7" fillId="0" borderId="6" xfId="0" applyNumberFormat="1" applyFont="1" applyBorder="1" applyAlignment="1" applyProtection="1">
      <alignment horizontal="center" vertical="center" wrapText="1"/>
      <protection locked="0"/>
    </xf>
    <xf numFmtId="165" fontId="6" fillId="7" borderId="30" xfId="0" applyNumberFormat="1" applyFont="1" applyFill="1" applyBorder="1" applyAlignment="1" applyProtection="1">
      <alignment horizontal="center" vertical="center" wrapText="1"/>
    </xf>
    <xf numFmtId="165" fontId="6" fillId="7" borderId="28" xfId="0" applyNumberFormat="1" applyFont="1" applyFill="1" applyBorder="1" applyAlignment="1" applyProtection="1">
      <alignment horizontal="center" vertical="center" wrapText="1"/>
    </xf>
    <xf numFmtId="165" fontId="6" fillId="7" borderId="38" xfId="0" applyNumberFormat="1" applyFont="1" applyFill="1" applyBorder="1" applyAlignment="1" applyProtection="1">
      <alignment horizontal="center" vertical="center" wrapText="1"/>
    </xf>
    <xf numFmtId="165" fontId="6" fillId="7" borderId="25" xfId="0" applyNumberFormat="1" applyFont="1" applyFill="1" applyBorder="1" applyAlignment="1" applyProtection="1">
      <alignment horizontal="center" vertical="center" wrapText="1"/>
    </xf>
    <xf numFmtId="165" fontId="7" fillId="0" borderId="10" xfId="0" applyNumberFormat="1" applyFont="1" applyBorder="1" applyAlignment="1" applyProtection="1">
      <alignment horizontal="center" vertical="center" wrapText="1"/>
      <protection locked="0"/>
    </xf>
    <xf numFmtId="165" fontId="7" fillId="0" borderId="5" xfId="0" applyNumberFormat="1" applyFont="1" applyBorder="1" applyAlignment="1" applyProtection="1">
      <alignment horizontal="center" vertical="center" wrapText="1"/>
      <protection locked="0"/>
    </xf>
    <xf numFmtId="0" fontId="6" fillId="7" borderId="7" xfId="0" applyFont="1" applyFill="1" applyBorder="1" applyAlignment="1" applyProtection="1">
      <alignment horizontal="center" vertical="center" wrapText="1"/>
    </xf>
    <xf numFmtId="0" fontId="6" fillId="7" borderId="9" xfId="0" applyFont="1" applyFill="1" applyBorder="1" applyAlignment="1" applyProtection="1">
      <alignment horizontal="center" vertical="center" wrapText="1"/>
    </xf>
    <xf numFmtId="165" fontId="6" fillId="7" borderId="5" xfId="0" applyNumberFormat="1" applyFont="1" applyFill="1" applyBorder="1" applyAlignment="1" applyProtection="1">
      <alignment horizontal="center" vertical="center" wrapText="1"/>
    </xf>
    <xf numFmtId="165" fontId="6" fillId="7" borderId="6" xfId="0" applyNumberFormat="1" applyFont="1" applyFill="1" applyBorder="1" applyAlignment="1" applyProtection="1">
      <alignment horizontal="center" vertical="center" wrapText="1"/>
    </xf>
    <xf numFmtId="9" fontId="6" fillId="7" borderId="7" xfId="2" applyFont="1" applyFill="1" applyBorder="1" applyAlignment="1" applyProtection="1">
      <alignment horizontal="center" vertical="center" wrapText="1"/>
    </xf>
    <xf numFmtId="9" fontId="6" fillId="7" borderId="9" xfId="2" applyFont="1" applyFill="1" applyBorder="1" applyAlignment="1" applyProtection="1">
      <alignment horizontal="center" vertical="center" wrapText="1"/>
    </xf>
    <xf numFmtId="165" fontId="7" fillId="0" borderId="32" xfId="0" applyNumberFormat="1" applyFont="1" applyBorder="1" applyAlignment="1" applyProtection="1">
      <alignment horizontal="center" vertical="center" wrapText="1"/>
      <protection locked="0"/>
    </xf>
    <xf numFmtId="165" fontId="7" fillId="0" borderId="22" xfId="0" applyNumberFormat="1" applyFont="1" applyBorder="1" applyAlignment="1" applyProtection="1">
      <alignment horizontal="center" vertical="center" wrapText="1"/>
      <protection locked="0"/>
    </xf>
    <xf numFmtId="0" fontId="10" fillId="4" borderId="0" xfId="0" applyFont="1" applyFill="1" applyAlignment="1" applyProtection="1">
      <alignment horizontal="center"/>
    </xf>
    <xf numFmtId="0" fontId="2" fillId="5" borderId="5" xfId="0" applyFont="1" applyFill="1" applyBorder="1" applyAlignment="1" applyProtection="1">
      <alignment horizontal="left" vertical="top" wrapText="1"/>
    </xf>
    <xf numFmtId="0" fontId="0" fillId="5" borderId="41" xfId="0" applyFill="1" applyBorder="1" applyAlignment="1" applyProtection="1">
      <alignment vertical="center" wrapText="1"/>
    </xf>
    <xf numFmtId="0" fontId="0" fillId="2" borderId="42" xfId="0" applyFill="1" applyBorder="1" applyProtection="1">
      <protection locked="0"/>
    </xf>
    <xf numFmtId="0" fontId="0" fillId="2" borderId="43" xfId="0" applyFill="1" applyBorder="1" applyProtection="1">
      <protection locked="0"/>
    </xf>
    <xf numFmtId="0" fontId="2" fillId="3" borderId="27" xfId="0" applyFont="1" applyFill="1" applyBorder="1" applyAlignment="1" applyProtection="1">
      <alignment vertical="center" wrapText="1"/>
    </xf>
    <xf numFmtId="0" fontId="0" fillId="0" borderId="29" xfId="0" applyFont="1" applyBorder="1" applyAlignment="1" applyProtection="1">
      <alignment vertical="center" wrapText="1"/>
      <protection locked="0"/>
    </xf>
    <xf numFmtId="9" fontId="6" fillId="7" borderId="24" xfId="0" applyNumberFormat="1" applyFont="1" applyFill="1" applyBorder="1" applyAlignment="1" applyProtection="1">
      <alignment horizontal="center" vertical="center" wrapText="1"/>
    </xf>
    <xf numFmtId="0" fontId="6" fillId="9" borderId="7" xfId="0" applyFont="1" applyFill="1" applyBorder="1" applyAlignment="1" applyProtection="1">
      <alignment horizontal="center" vertical="center" wrapText="1"/>
    </xf>
    <xf numFmtId="0" fontId="6" fillId="9" borderId="8" xfId="0" applyFont="1" applyFill="1" applyBorder="1" applyAlignment="1" applyProtection="1">
      <alignment horizontal="center" vertical="center" wrapText="1"/>
    </xf>
    <xf numFmtId="0" fontId="6" fillId="9" borderId="9" xfId="0" applyFont="1" applyFill="1" applyBorder="1" applyAlignment="1" applyProtection="1">
      <alignment horizontal="center" vertical="center" wrapText="1"/>
    </xf>
    <xf numFmtId="165" fontId="6" fillId="9" borderId="22" xfId="0" applyNumberFormat="1" applyFont="1" applyFill="1" applyBorder="1" applyAlignment="1" applyProtection="1">
      <alignment horizontal="center" vertical="center" wrapText="1"/>
    </xf>
    <xf numFmtId="165" fontId="6" fillId="9" borderId="5" xfId="0" applyNumberFormat="1" applyFont="1" applyFill="1" applyBorder="1" applyAlignment="1" applyProtection="1">
      <alignment horizontal="center" vertical="center" wrapText="1"/>
    </xf>
    <xf numFmtId="165" fontId="6" fillId="9" borderId="1" xfId="0" applyNumberFormat="1" applyFont="1" applyFill="1" applyBorder="1" applyAlignment="1" applyProtection="1">
      <alignment horizontal="center" vertical="center" wrapText="1"/>
    </xf>
    <xf numFmtId="165" fontId="6" fillId="9" borderId="6" xfId="0" applyNumberFormat="1" applyFont="1" applyFill="1" applyBorder="1" applyAlignment="1" applyProtection="1">
      <alignment horizontal="center" vertical="center" wrapText="1"/>
    </xf>
    <xf numFmtId="9" fontId="6" fillId="9" borderId="19" xfId="2" applyFont="1" applyFill="1" applyBorder="1" applyAlignment="1" applyProtection="1">
      <alignment horizontal="center" vertical="center" wrapText="1"/>
    </xf>
    <xf numFmtId="9" fontId="6" fillId="9" borderId="7" xfId="2" applyFont="1" applyFill="1" applyBorder="1" applyAlignment="1" applyProtection="1">
      <alignment horizontal="center" vertical="center" wrapText="1"/>
    </xf>
    <xf numFmtId="9" fontId="6" fillId="9" borderId="8" xfId="2" applyFont="1" applyFill="1" applyBorder="1" applyAlignment="1" applyProtection="1">
      <alignment horizontal="center" vertical="center" wrapText="1"/>
    </xf>
    <xf numFmtId="9" fontId="6" fillId="9" borderId="9" xfId="2" applyFont="1" applyFill="1" applyBorder="1" applyAlignment="1" applyProtection="1">
      <alignment horizontal="center" vertical="center" wrapText="1"/>
    </xf>
    <xf numFmtId="0" fontId="2" fillId="5" borderId="5"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165" fontId="7" fillId="7" borderId="10" xfId="0" applyNumberFormat="1" applyFont="1" applyFill="1" applyBorder="1" applyAlignment="1" applyProtection="1">
      <alignment horizontal="center" vertical="center" wrapText="1"/>
    </xf>
    <xf numFmtId="165" fontId="7" fillId="7" borderId="12" xfId="0" applyNumberFormat="1" applyFont="1" applyFill="1" applyBorder="1" applyAlignment="1" applyProtection="1">
      <alignment horizontal="center" vertical="center" wrapText="1"/>
    </xf>
    <xf numFmtId="165" fontId="7" fillId="7" borderId="5" xfId="0" applyNumberFormat="1" applyFont="1" applyFill="1" applyBorder="1" applyAlignment="1" applyProtection="1">
      <alignment horizontal="center" vertical="center" wrapText="1"/>
    </xf>
    <xf numFmtId="165" fontId="7" fillId="7" borderId="6" xfId="0" applyNumberFormat="1" applyFont="1" applyFill="1" applyBorder="1" applyAlignment="1" applyProtection="1">
      <alignment horizontal="center" vertical="center" wrapText="1"/>
    </xf>
    <xf numFmtId="165" fontId="0" fillId="4" borderId="0" xfId="0" applyNumberFormat="1" applyFill="1" applyProtection="1"/>
    <xf numFmtId="0" fontId="14" fillId="4" borderId="0" xfId="0" applyFont="1" applyFill="1" applyProtection="1"/>
    <xf numFmtId="0" fontId="12" fillId="4" borderId="0" xfId="0" applyFont="1" applyFill="1" applyAlignment="1" applyProtection="1">
      <alignment horizontal="justify" vertical="center"/>
    </xf>
    <xf numFmtId="0" fontId="13" fillId="4" borderId="0" xfId="3" applyFill="1" applyAlignment="1" applyProtection="1">
      <alignment horizontal="justify" vertical="center"/>
    </xf>
    <xf numFmtId="0" fontId="0" fillId="4" borderId="0" xfId="0" applyFill="1" applyAlignment="1" applyProtection="1">
      <alignment horizontal="justify" vertical="center"/>
    </xf>
    <xf numFmtId="0" fontId="13" fillId="4" borderId="0" xfId="3" applyFill="1" applyAlignment="1" applyProtection="1">
      <alignment vertical="center"/>
    </xf>
    <xf numFmtId="0" fontId="7" fillId="0" borderId="36" xfId="0" applyFont="1" applyFill="1" applyBorder="1" applyAlignment="1" applyProtection="1">
      <alignment horizontal="left" vertical="center" wrapText="1"/>
      <protection locked="0"/>
    </xf>
    <xf numFmtId="0" fontId="7" fillId="0" borderId="34" xfId="0" applyFont="1" applyFill="1" applyBorder="1" applyAlignment="1" applyProtection="1">
      <alignment horizontal="left" vertical="center" wrapText="1"/>
      <protection locked="0"/>
    </xf>
    <xf numFmtId="0" fontId="0" fillId="0" borderId="20" xfId="0" applyFont="1" applyFill="1" applyBorder="1" applyAlignment="1" applyProtection="1">
      <alignment horizontal="left"/>
      <protection locked="0"/>
    </xf>
    <xf numFmtId="0" fontId="7" fillId="0" borderId="39" xfId="0" applyFont="1" applyFill="1" applyBorder="1" applyAlignment="1" applyProtection="1">
      <alignment horizontal="left" vertical="center" wrapText="1"/>
      <protection locked="0"/>
    </xf>
    <xf numFmtId="0" fontId="7" fillId="0" borderId="20" xfId="0" applyFont="1" applyFill="1" applyBorder="1" applyAlignment="1" applyProtection="1">
      <alignment horizontal="left" vertical="center" wrapText="1"/>
      <protection locked="0"/>
    </xf>
    <xf numFmtId="0" fontId="2" fillId="5" borderId="1" xfId="0" applyFont="1" applyFill="1" applyBorder="1" applyAlignment="1" applyProtection="1">
      <alignment horizontal="left" vertical="center" wrapText="1"/>
    </xf>
    <xf numFmtId="0" fontId="2" fillId="5" borderId="6" xfId="0" applyFont="1" applyFill="1" applyBorder="1" applyAlignment="1" applyProtection="1">
      <alignment horizontal="left" vertical="center" wrapText="1"/>
    </xf>
    <xf numFmtId="166" fontId="0" fillId="8" borderId="6" xfId="0" applyNumberFormat="1" applyFill="1" applyBorder="1" applyAlignment="1" applyProtection="1">
      <alignment horizontal="center" vertical="center" wrapText="1"/>
    </xf>
    <xf numFmtId="0" fontId="2" fillId="2" borderId="1" xfId="0" applyFont="1" applyFill="1" applyBorder="1" applyAlignment="1" applyProtection="1">
      <alignment vertical="center" wrapText="1"/>
    </xf>
    <xf numFmtId="0" fontId="0" fillId="2" borderId="6" xfId="0" applyFill="1" applyBorder="1" applyAlignment="1" applyProtection="1">
      <alignment vertical="center" wrapText="1"/>
    </xf>
    <xf numFmtId="0" fontId="13" fillId="0" borderId="29" xfId="3" applyBorder="1" applyAlignment="1" applyProtection="1">
      <alignment vertical="center" wrapText="1"/>
      <protection locked="0"/>
    </xf>
    <xf numFmtId="0" fontId="2" fillId="2" borderId="1" xfId="0" applyFont="1" applyFill="1" applyBorder="1" applyAlignment="1" applyProtection="1">
      <alignment horizontal="center" wrapText="1"/>
      <protection locked="0"/>
    </xf>
    <xf numFmtId="0" fontId="0" fillId="2" borderId="18" xfId="0" applyFill="1" applyBorder="1" applyAlignment="1" applyProtection="1">
      <alignment horizontal="center" vertical="center" wrapText="1"/>
      <protection locked="0"/>
    </xf>
    <xf numFmtId="0" fontId="0" fillId="2" borderId="22" xfId="0" applyFill="1" applyBorder="1" applyAlignment="1" applyProtection="1">
      <alignment horizontal="center" vertical="center" wrapText="1"/>
      <protection locked="0"/>
    </xf>
    <xf numFmtId="0" fontId="0" fillId="2" borderId="17" xfId="0" applyFill="1" applyBorder="1" applyAlignment="1" applyProtection="1">
      <alignment horizontal="center" vertical="center" wrapText="1"/>
      <protection locked="0"/>
    </xf>
    <xf numFmtId="0" fontId="0" fillId="2" borderId="1"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0" fontId="2" fillId="3" borderId="5"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2" fillId="3" borderId="6" xfId="0" applyFont="1" applyFill="1" applyBorder="1" applyAlignment="1" applyProtection="1">
      <alignment horizontal="left" vertical="center" wrapText="1"/>
    </xf>
    <xf numFmtId="0" fontId="0" fillId="2" borderId="19" xfId="0" applyFill="1" applyBorder="1" applyAlignment="1" applyProtection="1">
      <protection locked="0"/>
    </xf>
    <xf numFmtId="0" fontId="0" fillId="2" borderId="21" xfId="0" applyFill="1" applyBorder="1" applyAlignment="1" applyProtection="1">
      <protection locked="0"/>
    </xf>
    <xf numFmtId="0" fontId="0" fillId="2" borderId="16" xfId="0" applyFill="1" applyBorder="1" applyAlignment="1" applyProtection="1">
      <protection locked="0"/>
    </xf>
    <xf numFmtId="0" fontId="2" fillId="6" borderId="13" xfId="0" applyFont="1" applyFill="1" applyBorder="1" applyAlignment="1" applyProtection="1">
      <alignment horizontal="left" vertical="center" wrapText="1"/>
    </xf>
    <xf numFmtId="0" fontId="2" fillId="6" borderId="14" xfId="0" applyFont="1" applyFill="1" applyBorder="1" applyAlignment="1" applyProtection="1">
      <alignment horizontal="left" vertical="center" wrapText="1"/>
    </xf>
    <xf numFmtId="0" fontId="2" fillId="6" borderId="15" xfId="0" applyFont="1" applyFill="1" applyBorder="1" applyAlignment="1" applyProtection="1">
      <alignment horizontal="left" vertical="center" wrapText="1"/>
    </xf>
    <xf numFmtId="0" fontId="0" fillId="2" borderId="11" xfId="0" applyFill="1" applyBorder="1" applyAlignment="1" applyProtection="1">
      <alignment horizontal="left" vertical="center" wrapText="1"/>
      <protection locked="0"/>
    </xf>
    <xf numFmtId="0" fontId="0" fillId="2" borderId="12" xfId="0" applyFill="1" applyBorder="1" applyAlignment="1" applyProtection="1">
      <alignment horizontal="left" vertical="center" wrapText="1"/>
      <protection locked="0"/>
    </xf>
    <xf numFmtId="0" fontId="0" fillId="2" borderId="18" xfId="0" applyFill="1" applyBorder="1" applyAlignment="1" applyProtection="1">
      <alignment horizontal="left" vertical="center" wrapText="1"/>
      <protection locked="0"/>
    </xf>
    <xf numFmtId="0" fontId="0" fillId="2" borderId="22" xfId="0" applyFill="1" applyBorder="1" applyAlignment="1" applyProtection="1">
      <alignment horizontal="left" vertical="center" wrapText="1"/>
      <protection locked="0"/>
    </xf>
    <xf numFmtId="0" fontId="0" fillId="2" borderId="17" xfId="0" applyFill="1" applyBorder="1" applyAlignment="1" applyProtection="1">
      <alignment horizontal="left" vertical="center" wrapText="1"/>
      <protection locked="0"/>
    </xf>
    <xf numFmtId="0" fontId="0" fillId="4" borderId="0" xfId="0" applyFill="1" applyAlignment="1" applyProtection="1">
      <alignment horizontal="left" vertical="center" wrapText="1"/>
    </xf>
    <xf numFmtId="0" fontId="13" fillId="2" borderId="1" xfId="3" applyFill="1" applyBorder="1" applyAlignment="1" applyProtection="1">
      <alignment horizontal="left" vertical="center" wrapText="1"/>
      <protection locked="0"/>
    </xf>
    <xf numFmtId="14" fontId="0" fillId="2" borderId="1" xfId="0" applyNumberFormat="1" applyFill="1" applyBorder="1" applyAlignment="1" applyProtection="1">
      <alignment horizontal="left" vertical="center" wrapText="1"/>
      <protection locked="0"/>
    </xf>
    <xf numFmtId="0" fontId="0" fillId="2" borderId="1" xfId="0" quotePrefix="1" applyNumberFormat="1" applyFill="1" applyBorder="1" applyAlignment="1" applyProtection="1">
      <alignment horizontal="left" vertical="center" wrapText="1"/>
      <protection locked="0"/>
    </xf>
    <xf numFmtId="0" fontId="0" fillId="2" borderId="1" xfId="0" applyNumberFormat="1" applyFill="1" applyBorder="1" applyAlignment="1" applyProtection="1">
      <alignment horizontal="left" vertical="center" wrapText="1"/>
      <protection locked="0"/>
    </xf>
    <xf numFmtId="0" fontId="0" fillId="2" borderId="6" xfId="0" applyNumberFormat="1" applyFill="1" applyBorder="1" applyAlignment="1" applyProtection="1">
      <alignment horizontal="left" vertical="center" wrapText="1"/>
      <protection locked="0"/>
    </xf>
    <xf numFmtId="0" fontId="2" fillId="5" borderId="5" xfId="0" applyFont="1" applyFill="1" applyBorder="1" applyAlignment="1" applyProtection="1">
      <alignment horizontal="left" vertical="center" wrapText="1"/>
    </xf>
    <xf numFmtId="0" fontId="0" fillId="5" borderId="1" xfId="0" applyFill="1" applyBorder="1" applyAlignment="1" applyProtection="1">
      <alignment horizontal="left" vertical="center" wrapText="1"/>
    </xf>
    <xf numFmtId="0" fontId="2" fillId="6" borderId="2" xfId="0" applyFont="1" applyFill="1" applyBorder="1" applyAlignment="1" applyProtection="1">
      <alignment horizontal="left" vertical="center" wrapText="1"/>
    </xf>
    <xf numFmtId="0" fontId="2" fillId="6" borderId="3" xfId="0" applyFont="1" applyFill="1" applyBorder="1" applyAlignment="1" applyProtection="1">
      <alignment horizontal="left" vertical="center" wrapText="1"/>
    </xf>
    <xf numFmtId="0" fontId="2" fillId="6" borderId="4" xfId="0" applyFont="1" applyFill="1" applyBorder="1" applyAlignment="1" applyProtection="1">
      <alignment horizontal="left" vertical="center" wrapText="1"/>
    </xf>
    <xf numFmtId="0" fontId="0" fillId="2" borderId="8" xfId="0" applyFill="1" applyBorder="1" applyAlignment="1" applyProtection="1">
      <alignment horizontal="left" vertical="center" wrapText="1"/>
      <protection locked="0"/>
    </xf>
    <xf numFmtId="0" fontId="0" fillId="2" borderId="9" xfId="0" applyFill="1" applyBorder="1" applyAlignment="1" applyProtection="1">
      <alignment horizontal="left" vertical="center" wrapText="1"/>
      <protection locked="0"/>
    </xf>
    <xf numFmtId="0" fontId="2" fillId="4" borderId="0" xfId="0" applyFont="1" applyFill="1" applyAlignment="1" applyProtection="1">
      <alignment horizontal="center" vertical="center" wrapText="1"/>
    </xf>
    <xf numFmtId="0" fontId="0" fillId="10" borderId="11" xfId="0" applyFill="1" applyBorder="1" applyAlignment="1" applyProtection="1">
      <alignment horizontal="left" vertical="center" wrapText="1"/>
      <protection locked="0"/>
    </xf>
    <xf numFmtId="0" fontId="0" fillId="10" borderId="12" xfId="0" applyFill="1" applyBorder="1" applyAlignment="1" applyProtection="1">
      <alignment horizontal="left" vertical="center" wrapText="1"/>
      <protection locked="0"/>
    </xf>
    <xf numFmtId="0" fontId="0" fillId="10" borderId="1" xfId="0" applyFill="1" applyBorder="1" applyAlignment="1" applyProtection="1">
      <alignment horizontal="left" vertical="center" wrapText="1"/>
      <protection locked="0"/>
    </xf>
    <xf numFmtId="0" fontId="0" fillId="10" borderId="6" xfId="0" applyFill="1" applyBorder="1" applyAlignment="1" applyProtection="1">
      <alignment horizontal="left" vertical="center" wrapText="1"/>
      <protection locked="0"/>
    </xf>
    <xf numFmtId="0" fontId="13" fillId="10" borderId="1" xfId="3" applyFill="1" applyBorder="1" applyAlignment="1" applyProtection="1">
      <alignment horizontal="left" vertical="center" wrapText="1"/>
      <protection locked="0"/>
    </xf>
    <xf numFmtId="0" fontId="2" fillId="6" borderId="26" xfId="0" applyFont="1" applyFill="1" applyBorder="1" applyAlignment="1" applyProtection="1">
      <alignment horizontal="left" vertical="center" wrapText="1"/>
    </xf>
    <xf numFmtId="0" fontId="2" fillId="6" borderId="23" xfId="0" applyFont="1" applyFill="1" applyBorder="1" applyAlignment="1" applyProtection="1">
      <alignment horizontal="left" vertical="center" wrapText="1"/>
    </xf>
    <xf numFmtId="0" fontId="2" fillId="6" borderId="25" xfId="0" applyFont="1" applyFill="1" applyBorder="1" applyAlignment="1" applyProtection="1">
      <alignment horizontal="left" vertical="center" wrapText="1"/>
    </xf>
    <xf numFmtId="0" fontId="0" fillId="10" borderId="8" xfId="0" applyFill="1" applyBorder="1" applyAlignment="1" applyProtection="1">
      <alignment horizontal="left" vertical="center" wrapText="1"/>
      <protection locked="0"/>
    </xf>
    <xf numFmtId="0" fontId="0" fillId="10" borderId="9" xfId="0" applyFill="1" applyBorder="1" applyAlignment="1" applyProtection="1">
      <alignment horizontal="left" vertical="center" wrapText="1"/>
      <protection locked="0"/>
    </xf>
    <xf numFmtId="0" fontId="2" fillId="3" borderId="2" xfId="0" applyFont="1" applyFill="1" applyBorder="1" applyAlignment="1" applyProtection="1">
      <alignment horizontal="left" vertical="center"/>
    </xf>
    <xf numFmtId="0" fontId="2" fillId="3" borderId="3" xfId="0" applyFont="1" applyFill="1" applyBorder="1" applyAlignment="1" applyProtection="1">
      <alignment horizontal="left" vertical="center"/>
    </xf>
    <xf numFmtId="0" fontId="2" fillId="3" borderId="4" xfId="0" applyFont="1" applyFill="1" applyBorder="1" applyAlignment="1" applyProtection="1">
      <alignment horizontal="left" vertical="center"/>
    </xf>
    <xf numFmtId="0" fontId="17" fillId="4" borderId="47"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0" fontId="2" fillId="3" borderId="2" xfId="0" applyFont="1" applyFill="1" applyBorder="1" applyAlignment="1" applyProtection="1">
      <alignment horizontal="left" vertical="center" wrapText="1"/>
    </xf>
    <xf numFmtId="0" fontId="2" fillId="3" borderId="3" xfId="0" applyFont="1" applyFill="1" applyBorder="1" applyAlignment="1" applyProtection="1">
      <alignment horizontal="left" vertical="center" wrapText="1"/>
    </xf>
    <xf numFmtId="0" fontId="2" fillId="3" borderId="4" xfId="0" applyFont="1" applyFill="1" applyBorder="1" applyAlignment="1" applyProtection="1">
      <alignment horizontal="left" vertical="center" wrapText="1"/>
    </xf>
    <xf numFmtId="0" fontId="0" fillId="2" borderId="7" xfId="0" applyFont="1" applyFill="1" applyBorder="1" applyAlignment="1" applyProtection="1">
      <alignment horizontal="left" vertical="center" wrapText="1"/>
      <protection locked="0"/>
    </xf>
    <xf numFmtId="0" fontId="0" fillId="2" borderId="8" xfId="0" applyFont="1" applyFill="1" applyBorder="1" applyAlignment="1" applyProtection="1">
      <alignment horizontal="left" vertical="center" wrapText="1"/>
      <protection locked="0"/>
    </xf>
    <xf numFmtId="0" fontId="0" fillId="2" borderId="9" xfId="0" applyFont="1" applyFill="1" applyBorder="1" applyAlignment="1" applyProtection="1">
      <alignment horizontal="left" vertical="center" wrapText="1"/>
      <protection locked="0"/>
    </xf>
    <xf numFmtId="0" fontId="2" fillId="3" borderId="44" xfId="0" applyFont="1" applyFill="1" applyBorder="1" applyAlignment="1" applyProtection="1">
      <alignment horizontal="left" vertical="center" wrapText="1"/>
    </xf>
    <xf numFmtId="0" fontId="2" fillId="3" borderId="45" xfId="0" applyFont="1" applyFill="1" applyBorder="1" applyAlignment="1" applyProtection="1">
      <alignment horizontal="left" vertical="center" wrapText="1"/>
    </xf>
    <xf numFmtId="0" fontId="2" fillId="3" borderId="46" xfId="0" applyFont="1" applyFill="1" applyBorder="1" applyAlignment="1" applyProtection="1">
      <alignment horizontal="left" vertical="center" wrapText="1"/>
    </xf>
    <xf numFmtId="0" fontId="0" fillId="2" borderId="35" xfId="0" applyFont="1" applyFill="1" applyBorder="1" applyAlignment="1" applyProtection="1">
      <alignment horizontal="left" vertical="center" wrapText="1"/>
      <protection locked="0"/>
    </xf>
    <xf numFmtId="0" fontId="0" fillId="2" borderId="21" xfId="0" applyFont="1" applyFill="1" applyBorder="1" applyAlignment="1" applyProtection="1">
      <alignment horizontal="left" vertical="center" wrapText="1"/>
      <protection locked="0"/>
    </xf>
    <xf numFmtId="0" fontId="0" fillId="2" borderId="16" xfId="0" applyFont="1" applyFill="1" applyBorder="1" applyAlignment="1" applyProtection="1">
      <alignment horizontal="left" vertical="center" wrapText="1"/>
      <protection locked="0"/>
    </xf>
    <xf numFmtId="0" fontId="0" fillId="0" borderId="35" xfId="0" applyFont="1" applyBorder="1" applyAlignment="1" applyProtection="1">
      <alignment horizontal="left" vertical="center" wrapText="1"/>
      <protection locked="0"/>
    </xf>
    <xf numFmtId="0" fontId="0" fillId="0" borderId="21" xfId="0" applyFont="1" applyBorder="1" applyAlignment="1" applyProtection="1">
      <alignment horizontal="left" vertical="center" wrapText="1"/>
      <protection locked="0"/>
    </xf>
    <xf numFmtId="0" fontId="0" fillId="0" borderId="16" xfId="0" applyFont="1" applyBorder="1" applyAlignment="1" applyProtection="1">
      <alignment horizontal="left" vertical="center" wrapText="1"/>
      <protection locked="0"/>
    </xf>
    <xf numFmtId="0" fontId="0" fillId="0" borderId="8" xfId="0" applyFont="1" applyFill="1" applyBorder="1" applyAlignment="1" applyProtection="1">
      <alignment horizontal="left" vertical="top"/>
    </xf>
    <xf numFmtId="0" fontId="0" fillId="0" borderId="9" xfId="0" applyFont="1" applyFill="1" applyBorder="1" applyAlignment="1" applyProtection="1">
      <alignment horizontal="left" vertical="top"/>
    </xf>
    <xf numFmtId="0" fontId="0" fillId="0" borderId="7" xfId="0" applyFont="1" applyFill="1" applyBorder="1" applyAlignment="1" applyProtection="1">
      <alignment horizontal="left" vertical="top"/>
    </xf>
    <xf numFmtId="0" fontId="6" fillId="9" borderId="33" xfId="0" applyFont="1" applyFill="1" applyBorder="1" applyAlignment="1" applyProtection="1">
      <alignment horizontal="center" vertical="center" wrapText="1"/>
    </xf>
    <xf numFmtId="0" fontId="6" fillId="9" borderId="40" xfId="0" applyFont="1" applyFill="1" applyBorder="1" applyAlignment="1" applyProtection="1">
      <alignment horizontal="center" vertical="center" wrapText="1"/>
    </xf>
    <xf numFmtId="0" fontId="6" fillId="7" borderId="37" xfId="0" applyFont="1" applyFill="1" applyBorder="1" applyAlignment="1" applyProtection="1">
      <alignment horizontal="center" vertical="center" wrapText="1"/>
    </xf>
    <xf numFmtId="0" fontId="6" fillId="7" borderId="35" xfId="0" applyFont="1" applyFill="1" applyBorder="1" applyAlignment="1" applyProtection="1">
      <alignment horizontal="center" vertical="center" wrapText="1"/>
    </xf>
    <xf numFmtId="0" fontId="6" fillId="7" borderId="26" xfId="0" applyFont="1" applyFill="1" applyBorder="1" applyAlignment="1" applyProtection="1">
      <alignment horizontal="right" vertical="center" wrapText="1"/>
    </xf>
    <xf numFmtId="0" fontId="6" fillId="7" borderId="25" xfId="0" applyFont="1" applyFill="1" applyBorder="1" applyAlignment="1" applyProtection="1">
      <alignment horizontal="right" vertical="center" wrapText="1"/>
    </xf>
    <xf numFmtId="0" fontId="6" fillId="7" borderId="27" xfId="0" applyFont="1" applyFill="1" applyBorder="1" applyAlignment="1" applyProtection="1">
      <alignment horizontal="center" vertical="center" wrapText="1"/>
    </xf>
    <xf numFmtId="0" fontId="6" fillId="7" borderId="29" xfId="0" applyFont="1" applyFill="1" applyBorder="1" applyAlignment="1" applyProtection="1">
      <alignment horizontal="center" vertical="center" wrapText="1"/>
    </xf>
    <xf numFmtId="0" fontId="6" fillId="9" borderId="31" xfId="0" applyFont="1" applyFill="1" applyBorder="1" applyAlignment="1" applyProtection="1">
      <alignment horizontal="center" vertical="center" wrapText="1"/>
    </xf>
    <xf numFmtId="0" fontId="6" fillId="9" borderId="21" xfId="0" applyFont="1" applyFill="1" applyBorder="1" applyAlignment="1" applyProtection="1">
      <alignment horizontal="center" vertical="center" wrapText="1"/>
    </xf>
    <xf numFmtId="0" fontId="6" fillId="9" borderId="2" xfId="0" applyFont="1" applyFill="1" applyBorder="1" applyAlignment="1" applyProtection="1">
      <alignment horizontal="center" vertical="center" wrapText="1"/>
    </xf>
    <xf numFmtId="0" fontId="6" fillId="9" borderId="3" xfId="0" applyFont="1" applyFill="1" applyBorder="1" applyAlignment="1" applyProtection="1">
      <alignment horizontal="center" vertical="center" wrapText="1"/>
    </xf>
    <xf numFmtId="0" fontId="6" fillId="7" borderId="2" xfId="0" applyFont="1" applyFill="1" applyBorder="1" applyAlignment="1" applyProtection="1">
      <alignment horizontal="center" vertical="center" wrapText="1"/>
    </xf>
    <xf numFmtId="0" fontId="6" fillId="7" borderId="4" xfId="0" applyFont="1" applyFill="1" applyBorder="1" applyAlignment="1" applyProtection="1">
      <alignment horizontal="center" vertical="center" wrapText="1"/>
    </xf>
    <xf numFmtId="0" fontId="6" fillId="7" borderId="0" xfId="0" applyFont="1" applyFill="1" applyBorder="1" applyAlignment="1" applyProtection="1">
      <alignment horizontal="left" vertical="center" wrapText="1"/>
    </xf>
    <xf numFmtId="0" fontId="2" fillId="4" borderId="0" xfId="0" applyFont="1" applyFill="1" applyAlignment="1" applyProtection="1">
      <alignment horizontal="center"/>
    </xf>
  </cellXfs>
  <cellStyles count="4">
    <cellStyle name="Hipervínculo" xfId="3" builtinId="8"/>
    <cellStyle name="Normal" xfId="0" builtinId="0"/>
    <cellStyle name="Normal 2" xfId="1"/>
    <cellStyle name="Porcentaje" xfId="2" builtinId="5"/>
  </cellStyles>
  <dxfs count="11">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gm-consultores.com/" TargetMode="External"/><Relationship Id="rId2" Type="http://schemas.openxmlformats.org/officeDocument/2006/relationships/hyperlink" Target="mailto:informaciones@cgm-consultores.com" TargetMode="External"/><Relationship Id="rId1" Type="http://schemas.openxmlformats.org/officeDocument/2006/relationships/hyperlink" Target="mailto:bclaure@cgm-consultores.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omasageneracion.cl/La%20red%20Iberoamericana%20de%20Bioenergia,%20en%20sus%20congresos%20ve%20los%20avances%20que%20se%20tienen%20en%20la%20generaci&#243;n%20electrica%20a%20partir%20de%20la%20BioMas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J428"/>
  <sheetViews>
    <sheetView zoomScale="120" zoomScaleNormal="120" zoomScaleSheetLayoutView="120" workbookViewId="0">
      <selection activeCell="C7" sqref="C7:F7"/>
    </sheetView>
  </sheetViews>
  <sheetFormatPr baseColWidth="10" defaultColWidth="30.7109375" defaultRowHeight="15" x14ac:dyDescent="0.25"/>
  <cols>
    <col min="1" max="1" width="3.140625" style="8" customWidth="1"/>
    <col min="2" max="2" width="33.5703125" style="9" customWidth="1"/>
    <col min="3" max="3" width="4.7109375" style="9" customWidth="1"/>
    <col min="4" max="4" width="31.140625" style="9" customWidth="1"/>
    <col min="5" max="5" width="4.7109375" style="9" customWidth="1"/>
    <col min="6" max="6" width="29.85546875" style="8" customWidth="1"/>
    <col min="7" max="7" width="1.85546875" style="8" customWidth="1"/>
    <col min="8" max="8" width="38.28515625" style="8" customWidth="1"/>
    <col min="9" max="88" width="30.7109375" style="8"/>
    <col min="89" max="16384" width="30.7109375" style="9"/>
  </cols>
  <sheetData>
    <row r="1" spans="2:8" s="8" customFormat="1" ht="6" customHeight="1" x14ac:dyDescent="0.25"/>
    <row r="2" spans="2:8" s="8" customFormat="1" ht="48" customHeight="1" x14ac:dyDescent="0.25">
      <c r="B2" s="123" t="s">
        <v>52</v>
      </c>
      <c r="C2" s="123"/>
      <c r="D2" s="123"/>
      <c r="E2" s="123"/>
      <c r="F2" s="123"/>
    </row>
    <row r="3" spans="2:8" s="8" customFormat="1" ht="5.25" customHeight="1" x14ac:dyDescent="0.25"/>
    <row r="4" spans="2:8" s="8" customFormat="1" ht="48.75" customHeight="1" x14ac:dyDescent="0.25">
      <c r="B4" s="110" t="s">
        <v>100</v>
      </c>
      <c r="C4" s="110"/>
      <c r="D4" s="110"/>
      <c r="E4" s="110"/>
      <c r="F4" s="110"/>
    </row>
    <row r="5" spans="2:8" s="8" customFormat="1" ht="5.25" customHeight="1" thickBot="1" x14ac:dyDescent="0.3"/>
    <row r="6" spans="2:8" s="8" customFormat="1" x14ac:dyDescent="0.25">
      <c r="B6" s="118" t="s">
        <v>33</v>
      </c>
      <c r="C6" s="119"/>
      <c r="D6" s="119"/>
      <c r="E6" s="119"/>
      <c r="F6" s="120"/>
    </row>
    <row r="7" spans="2:8" s="8" customFormat="1" ht="36" customHeight="1" x14ac:dyDescent="0.25">
      <c r="B7" s="7" t="s">
        <v>56</v>
      </c>
      <c r="C7" s="113" t="s">
        <v>151</v>
      </c>
      <c r="D7" s="114"/>
      <c r="E7" s="114"/>
      <c r="F7" s="115"/>
      <c r="H7" s="13"/>
    </row>
    <row r="8" spans="2:8" s="8" customFormat="1" ht="34.5" customHeight="1" x14ac:dyDescent="0.25">
      <c r="B8" s="116" t="s">
        <v>57</v>
      </c>
      <c r="C8" s="117"/>
      <c r="D8" s="117"/>
      <c r="E8" s="117"/>
      <c r="F8" s="21" t="s">
        <v>108</v>
      </c>
    </row>
    <row r="9" spans="2:8" s="8" customFormat="1" ht="25.5" customHeight="1" x14ac:dyDescent="0.25">
      <c r="B9" s="116" t="s">
        <v>76</v>
      </c>
      <c r="C9" s="117"/>
      <c r="D9" s="117"/>
      <c r="E9" s="117"/>
      <c r="F9" s="86">
        <f>'FINANCIAMIENTO PROYECTO'!D20</f>
        <v>713140</v>
      </c>
      <c r="H9" s="8" t="s">
        <v>73</v>
      </c>
    </row>
    <row r="10" spans="2:8" s="8" customFormat="1" ht="24" customHeight="1" x14ac:dyDescent="0.25">
      <c r="B10" s="116" t="s">
        <v>77</v>
      </c>
      <c r="C10" s="117"/>
      <c r="D10" s="117"/>
      <c r="E10" s="117"/>
      <c r="F10" s="86">
        <f>'FINANCIAMIENTO PROYECTO'!E20</f>
        <v>250000</v>
      </c>
      <c r="H10" s="8" t="s">
        <v>73</v>
      </c>
    </row>
    <row r="11" spans="2:8" s="8" customFormat="1" ht="24" customHeight="1" x14ac:dyDescent="0.25">
      <c r="B11" s="116" t="s">
        <v>78</v>
      </c>
      <c r="C11" s="117"/>
      <c r="D11" s="117"/>
      <c r="E11" s="117"/>
      <c r="F11" s="86">
        <f>'FINANCIAMIENTO PROYECTO'!J20+'FINANCIAMIENTO PROYECTO'!K20</f>
        <v>463140</v>
      </c>
      <c r="H11" s="8" t="s">
        <v>73</v>
      </c>
    </row>
    <row r="12" spans="2:8" ht="21.75" customHeight="1" x14ac:dyDescent="0.25">
      <c r="B12" s="116" t="s">
        <v>86</v>
      </c>
      <c r="C12" s="117"/>
      <c r="D12" s="117"/>
      <c r="E12" s="117"/>
      <c r="F12" s="20" t="s">
        <v>109</v>
      </c>
    </row>
    <row r="13" spans="2:8" ht="23.25" customHeight="1" x14ac:dyDescent="0.25">
      <c r="B13" s="116" t="s">
        <v>87</v>
      </c>
      <c r="C13" s="117"/>
      <c r="D13" s="117"/>
      <c r="E13" s="117"/>
      <c r="F13" s="21" t="s">
        <v>110</v>
      </c>
    </row>
    <row r="14" spans="2:8" ht="90.75" customHeight="1" x14ac:dyDescent="0.25">
      <c r="B14" s="62" t="s">
        <v>85</v>
      </c>
      <c r="C14" s="94" t="s">
        <v>174</v>
      </c>
      <c r="D14" s="94"/>
      <c r="E14" s="94"/>
      <c r="F14" s="95"/>
    </row>
    <row r="15" spans="2:8" ht="80.25" customHeight="1" x14ac:dyDescent="0.25">
      <c r="B15" s="44" t="s">
        <v>79</v>
      </c>
      <c r="C15" s="94" t="s">
        <v>186</v>
      </c>
      <c r="D15" s="94"/>
      <c r="E15" s="94"/>
      <c r="F15" s="95"/>
    </row>
    <row r="16" spans="2:8" ht="80.25" customHeight="1" thickBot="1" x14ac:dyDescent="0.3">
      <c r="B16" s="12" t="s">
        <v>92</v>
      </c>
      <c r="C16" s="121" t="s">
        <v>175</v>
      </c>
      <c r="D16" s="121"/>
      <c r="E16" s="121"/>
      <c r="F16" s="122"/>
    </row>
    <row r="17" spans="2:5" s="8" customFormat="1" ht="8.25" customHeight="1" thickBot="1" x14ac:dyDescent="0.3"/>
    <row r="18" spans="2:5" ht="20.25" customHeight="1" thickBot="1" x14ac:dyDescent="0.3">
      <c r="B18" s="129" t="s">
        <v>80</v>
      </c>
      <c r="C18" s="130"/>
      <c r="D18" s="130"/>
      <c r="E18" s="131"/>
    </row>
    <row r="19" spans="2:5" x14ac:dyDescent="0.25">
      <c r="B19" s="14" t="s">
        <v>14</v>
      </c>
      <c r="C19" s="124" t="s">
        <v>111</v>
      </c>
      <c r="D19" s="124"/>
      <c r="E19" s="125"/>
    </row>
    <row r="20" spans="2:5" x14ac:dyDescent="0.25">
      <c r="B20" s="10" t="s">
        <v>15</v>
      </c>
      <c r="C20" s="126" t="s">
        <v>112</v>
      </c>
      <c r="D20" s="126"/>
      <c r="E20" s="127"/>
    </row>
    <row r="21" spans="2:5" ht="16.5" customHeight="1" x14ac:dyDescent="0.25">
      <c r="B21" s="7" t="s">
        <v>21</v>
      </c>
      <c r="C21" s="126" t="s">
        <v>176</v>
      </c>
      <c r="D21" s="126"/>
      <c r="E21" s="127"/>
    </row>
    <row r="22" spans="2:5" x14ac:dyDescent="0.25">
      <c r="B22" s="10" t="s">
        <v>16</v>
      </c>
      <c r="C22" s="126" t="s">
        <v>113</v>
      </c>
      <c r="D22" s="126"/>
      <c r="E22" s="127"/>
    </row>
    <row r="23" spans="2:5" x14ac:dyDescent="0.25">
      <c r="B23" s="10" t="s">
        <v>17</v>
      </c>
      <c r="C23" s="126" t="s">
        <v>114</v>
      </c>
      <c r="D23" s="126"/>
      <c r="E23" s="127"/>
    </row>
    <row r="24" spans="2:5" x14ac:dyDescent="0.25">
      <c r="B24" s="10" t="s">
        <v>3</v>
      </c>
      <c r="C24" s="126" t="s">
        <v>115</v>
      </c>
      <c r="D24" s="126"/>
      <c r="E24" s="127"/>
    </row>
    <row r="25" spans="2:5" x14ac:dyDescent="0.25">
      <c r="B25" s="10" t="s">
        <v>18</v>
      </c>
      <c r="C25" s="126" t="s">
        <v>115</v>
      </c>
      <c r="D25" s="126"/>
      <c r="E25" s="127"/>
    </row>
    <row r="26" spans="2:5" x14ac:dyDescent="0.25">
      <c r="B26" s="10" t="s">
        <v>4</v>
      </c>
      <c r="C26" s="126" t="s">
        <v>109</v>
      </c>
      <c r="D26" s="126"/>
      <c r="E26" s="127"/>
    </row>
    <row r="27" spans="2:5" x14ac:dyDescent="0.25">
      <c r="B27" s="10" t="s">
        <v>19</v>
      </c>
      <c r="C27" s="126" t="s">
        <v>116</v>
      </c>
      <c r="D27" s="126"/>
      <c r="E27" s="127"/>
    </row>
    <row r="28" spans="2:5" x14ac:dyDescent="0.25">
      <c r="B28" s="10" t="s">
        <v>20</v>
      </c>
      <c r="C28" s="128" t="s">
        <v>117</v>
      </c>
      <c r="D28" s="126"/>
      <c r="E28" s="127"/>
    </row>
    <row r="29" spans="2:5" ht="30" x14ac:dyDescent="0.25">
      <c r="B29" s="18" t="s">
        <v>40</v>
      </c>
      <c r="C29" s="126" t="s">
        <v>118</v>
      </c>
      <c r="D29" s="126"/>
      <c r="E29" s="127"/>
    </row>
    <row r="30" spans="2:5" x14ac:dyDescent="0.25">
      <c r="B30" s="10" t="s">
        <v>41</v>
      </c>
      <c r="C30" s="126" t="s">
        <v>119</v>
      </c>
      <c r="D30" s="126"/>
      <c r="E30" s="127"/>
    </row>
    <row r="31" spans="2:5" ht="60.75" thickBot="1" x14ac:dyDescent="0.3">
      <c r="B31" s="18" t="s">
        <v>44</v>
      </c>
      <c r="C31" s="132" t="s">
        <v>177</v>
      </c>
      <c r="D31" s="132"/>
      <c r="E31" s="133"/>
    </row>
    <row r="32" spans="2:5" s="8" customFormat="1" ht="9.75" customHeight="1" thickBot="1" x14ac:dyDescent="0.3"/>
    <row r="33" spans="2:5" s="8" customFormat="1" ht="16.5" customHeight="1" thickBot="1" x14ac:dyDescent="0.3">
      <c r="B33" s="129" t="s">
        <v>81</v>
      </c>
      <c r="C33" s="130"/>
      <c r="D33" s="130"/>
      <c r="E33" s="131"/>
    </row>
    <row r="34" spans="2:5" s="8" customFormat="1" ht="27" customHeight="1" x14ac:dyDescent="0.25">
      <c r="B34" s="6" t="s">
        <v>23</v>
      </c>
      <c r="C34" s="105" t="s">
        <v>120</v>
      </c>
      <c r="D34" s="105"/>
      <c r="E34" s="106"/>
    </row>
    <row r="35" spans="2:5" s="8" customFormat="1" ht="16.5" customHeight="1" x14ac:dyDescent="0.25">
      <c r="B35" s="7" t="s">
        <v>24</v>
      </c>
      <c r="C35" s="94" t="s">
        <v>121</v>
      </c>
      <c r="D35" s="94"/>
      <c r="E35" s="95"/>
    </row>
    <row r="36" spans="2:5" s="8" customFormat="1" ht="16.5" customHeight="1" x14ac:dyDescent="0.25">
      <c r="B36" s="7" t="s">
        <v>22</v>
      </c>
      <c r="C36" s="94">
        <v>1020989029</v>
      </c>
      <c r="D36" s="94"/>
      <c r="E36" s="95"/>
    </row>
    <row r="37" spans="2:5" s="8" customFormat="1" ht="16.5" customHeight="1" x14ac:dyDescent="0.25">
      <c r="B37" s="7" t="s">
        <v>0</v>
      </c>
      <c r="C37" s="94"/>
      <c r="D37" s="94"/>
      <c r="E37" s="95"/>
    </row>
    <row r="38" spans="2:5" s="8" customFormat="1" ht="16.5" customHeight="1" x14ac:dyDescent="0.25">
      <c r="B38" s="7" t="s">
        <v>1</v>
      </c>
      <c r="C38" s="112">
        <v>38225</v>
      </c>
      <c r="D38" s="94"/>
      <c r="E38" s="95"/>
    </row>
    <row r="39" spans="2:5" s="8" customFormat="1" ht="16.5" customHeight="1" x14ac:dyDescent="0.25">
      <c r="B39" s="7" t="s">
        <v>26</v>
      </c>
      <c r="C39" s="94" t="s">
        <v>111</v>
      </c>
      <c r="D39" s="94"/>
      <c r="E39" s="95"/>
    </row>
    <row r="40" spans="2:5" s="8" customFormat="1" ht="16.5" customHeight="1" x14ac:dyDescent="0.25">
      <c r="B40" s="7" t="s">
        <v>25</v>
      </c>
      <c r="C40" s="94" t="s">
        <v>112</v>
      </c>
      <c r="D40" s="94"/>
      <c r="E40" s="95"/>
    </row>
    <row r="41" spans="2:5" s="8" customFormat="1" ht="16.5" customHeight="1" x14ac:dyDescent="0.25">
      <c r="B41" s="7" t="s">
        <v>21</v>
      </c>
      <c r="C41" s="94">
        <v>2862776</v>
      </c>
      <c r="D41" s="94"/>
      <c r="E41" s="95"/>
    </row>
    <row r="42" spans="2:5" s="8" customFormat="1" ht="16.5" customHeight="1" x14ac:dyDescent="0.25">
      <c r="B42" s="10" t="s">
        <v>2</v>
      </c>
      <c r="C42" s="94" t="s">
        <v>124</v>
      </c>
      <c r="D42" s="94"/>
      <c r="E42" s="95"/>
    </row>
    <row r="43" spans="2:5" s="8" customFormat="1" ht="16.5" customHeight="1" x14ac:dyDescent="0.25">
      <c r="B43" s="7" t="s">
        <v>18</v>
      </c>
      <c r="C43" s="94" t="s">
        <v>115</v>
      </c>
      <c r="D43" s="94"/>
      <c r="E43" s="95"/>
    </row>
    <row r="44" spans="2:5" s="8" customFormat="1" ht="16.5" customHeight="1" x14ac:dyDescent="0.25">
      <c r="B44" s="7" t="s">
        <v>4</v>
      </c>
      <c r="C44" s="94" t="s">
        <v>109</v>
      </c>
      <c r="D44" s="94"/>
      <c r="E44" s="95"/>
    </row>
    <row r="45" spans="2:5" s="8" customFormat="1" ht="16.5" customHeight="1" x14ac:dyDescent="0.25">
      <c r="B45" s="10" t="s">
        <v>5</v>
      </c>
      <c r="C45" s="94" t="s">
        <v>116</v>
      </c>
      <c r="D45" s="94"/>
      <c r="E45" s="95"/>
    </row>
    <row r="46" spans="2:5" s="8" customFormat="1" ht="16.5" customHeight="1" x14ac:dyDescent="0.25">
      <c r="B46" s="10" t="s">
        <v>6</v>
      </c>
      <c r="C46" s="111" t="s">
        <v>140</v>
      </c>
      <c r="D46" s="94"/>
      <c r="E46" s="95"/>
    </row>
    <row r="47" spans="2:5" s="8" customFormat="1" ht="16.5" customHeight="1" x14ac:dyDescent="0.25">
      <c r="B47" s="7" t="s">
        <v>39</v>
      </c>
      <c r="C47" s="94" t="s">
        <v>116</v>
      </c>
      <c r="D47" s="94"/>
      <c r="E47" s="95"/>
    </row>
    <row r="48" spans="2:5" s="8" customFormat="1" ht="16.5" customHeight="1" x14ac:dyDescent="0.25">
      <c r="B48" s="7" t="s">
        <v>7</v>
      </c>
      <c r="C48" s="111" t="s">
        <v>141</v>
      </c>
      <c r="D48" s="94"/>
      <c r="E48" s="95"/>
    </row>
    <row r="49" spans="2:5" s="8" customFormat="1" ht="62.25" customHeight="1" x14ac:dyDescent="0.25">
      <c r="B49" s="7" t="s">
        <v>43</v>
      </c>
      <c r="C49" s="91" t="s">
        <v>193</v>
      </c>
      <c r="D49" s="92"/>
      <c r="E49" s="93"/>
    </row>
    <row r="50" spans="2:5" s="8" customFormat="1" ht="18.75" customHeight="1" x14ac:dyDescent="0.25">
      <c r="B50" s="7" t="s">
        <v>45</v>
      </c>
      <c r="C50" s="91">
        <v>10</v>
      </c>
      <c r="D50" s="92"/>
      <c r="E50" s="93"/>
    </row>
    <row r="51" spans="2:5" s="8" customFormat="1" ht="61.5" customHeight="1" x14ac:dyDescent="0.25">
      <c r="B51" s="7" t="s">
        <v>99</v>
      </c>
      <c r="C51" s="107" t="s">
        <v>122</v>
      </c>
      <c r="D51" s="108"/>
      <c r="E51" s="109"/>
    </row>
    <row r="52" spans="2:5" s="8" customFormat="1" ht="16.5" customHeight="1" x14ac:dyDescent="0.25">
      <c r="B52" s="96" t="s">
        <v>28</v>
      </c>
      <c r="C52" s="97"/>
      <c r="D52" s="97"/>
      <c r="E52" s="98"/>
    </row>
    <row r="53" spans="2:5" s="8" customFormat="1" ht="16.5" customHeight="1" x14ac:dyDescent="0.25">
      <c r="B53" s="7" t="s">
        <v>34</v>
      </c>
      <c r="C53" s="90" t="s">
        <v>123</v>
      </c>
      <c r="D53" s="11" t="s">
        <v>27</v>
      </c>
      <c r="E53" s="2"/>
    </row>
    <row r="54" spans="2:5" s="8" customFormat="1" ht="16.5" customHeight="1" x14ac:dyDescent="0.25">
      <c r="B54" s="96" t="s">
        <v>29</v>
      </c>
      <c r="C54" s="97"/>
      <c r="D54" s="97"/>
      <c r="E54" s="98"/>
    </row>
    <row r="55" spans="2:5" s="8" customFormat="1" ht="16.5" customHeight="1" x14ac:dyDescent="0.25">
      <c r="B55" s="7" t="s">
        <v>8</v>
      </c>
      <c r="C55" s="90" t="s">
        <v>123</v>
      </c>
      <c r="D55" s="11" t="s">
        <v>30</v>
      </c>
      <c r="E55" s="2"/>
    </row>
    <row r="56" spans="2:5" s="8" customFormat="1" ht="16.5" customHeight="1" x14ac:dyDescent="0.25">
      <c r="B56" s="7" t="s">
        <v>10</v>
      </c>
      <c r="C56" s="3"/>
      <c r="D56" s="11" t="s">
        <v>11</v>
      </c>
      <c r="E56" s="2"/>
    </row>
    <row r="57" spans="2:5" s="8" customFormat="1" ht="16.5" customHeight="1" x14ac:dyDescent="0.25">
      <c r="B57" s="7" t="s">
        <v>31</v>
      </c>
      <c r="C57" s="3"/>
      <c r="D57" s="11" t="s">
        <v>59</v>
      </c>
      <c r="E57" s="2"/>
    </row>
    <row r="58" spans="2:5" s="8" customFormat="1" ht="16.5" customHeight="1" x14ac:dyDescent="0.25">
      <c r="B58" s="7" t="s">
        <v>58</v>
      </c>
      <c r="C58" s="4"/>
      <c r="D58" s="11" t="s">
        <v>12</v>
      </c>
      <c r="E58" s="5"/>
    </row>
    <row r="59" spans="2:5" s="8" customFormat="1" ht="16.5" customHeight="1" thickBot="1" x14ac:dyDescent="0.3">
      <c r="B59" s="12" t="s">
        <v>13</v>
      </c>
      <c r="C59" s="99"/>
      <c r="D59" s="100"/>
      <c r="E59" s="101"/>
    </row>
    <row r="60" spans="2:5" s="8" customFormat="1" ht="9.75" customHeight="1" thickBot="1" x14ac:dyDescent="0.3"/>
    <row r="61" spans="2:5" s="8" customFormat="1" ht="15.75" customHeight="1" thickBot="1" x14ac:dyDescent="0.3">
      <c r="B61" s="129" t="s">
        <v>82</v>
      </c>
      <c r="C61" s="130"/>
      <c r="D61" s="130"/>
      <c r="E61" s="131"/>
    </row>
    <row r="62" spans="2:5" s="8" customFormat="1" ht="27" customHeight="1" x14ac:dyDescent="0.25">
      <c r="B62" s="6" t="s">
        <v>23</v>
      </c>
      <c r="C62" s="105"/>
      <c r="D62" s="105"/>
      <c r="E62" s="106"/>
    </row>
    <row r="63" spans="2:5" s="8" customFormat="1" ht="16.5" customHeight="1" x14ac:dyDescent="0.25">
      <c r="B63" s="7" t="s">
        <v>24</v>
      </c>
      <c r="C63" s="94"/>
      <c r="D63" s="94"/>
      <c r="E63" s="95"/>
    </row>
    <row r="64" spans="2:5" s="8" customFormat="1" ht="16.5" customHeight="1" x14ac:dyDescent="0.25">
      <c r="B64" s="7" t="s">
        <v>22</v>
      </c>
      <c r="C64" s="94"/>
      <c r="D64" s="94"/>
      <c r="E64" s="95"/>
    </row>
    <row r="65" spans="2:5" s="8" customFormat="1" ht="16.5" customHeight="1" x14ac:dyDescent="0.25">
      <c r="B65" s="7" t="s">
        <v>0</v>
      </c>
      <c r="C65" s="94"/>
      <c r="D65" s="94"/>
      <c r="E65" s="95"/>
    </row>
    <row r="66" spans="2:5" s="8" customFormat="1" ht="16.5" customHeight="1" x14ac:dyDescent="0.25">
      <c r="B66" s="7" t="s">
        <v>1</v>
      </c>
      <c r="C66" s="94"/>
      <c r="D66" s="94"/>
      <c r="E66" s="95"/>
    </row>
    <row r="67" spans="2:5" s="8" customFormat="1" ht="16.5" customHeight="1" x14ac:dyDescent="0.25">
      <c r="B67" s="7" t="s">
        <v>26</v>
      </c>
      <c r="C67" s="94"/>
      <c r="D67" s="94"/>
      <c r="E67" s="95"/>
    </row>
    <row r="68" spans="2:5" s="8" customFormat="1" ht="16.5" customHeight="1" x14ac:dyDescent="0.25">
      <c r="B68" s="7" t="s">
        <v>25</v>
      </c>
      <c r="C68" s="94"/>
      <c r="D68" s="94"/>
      <c r="E68" s="95"/>
    </row>
    <row r="69" spans="2:5" s="8" customFormat="1" ht="16.5" customHeight="1" x14ac:dyDescent="0.25">
      <c r="B69" s="7" t="s">
        <v>21</v>
      </c>
      <c r="C69" s="94"/>
      <c r="D69" s="94"/>
      <c r="E69" s="95"/>
    </row>
    <row r="70" spans="2:5" s="8" customFormat="1" ht="16.5" customHeight="1" x14ac:dyDescent="0.25">
      <c r="B70" s="10" t="s">
        <v>2</v>
      </c>
      <c r="C70" s="94"/>
      <c r="D70" s="94"/>
      <c r="E70" s="95"/>
    </row>
    <row r="71" spans="2:5" s="8" customFormat="1" ht="16.5" customHeight="1" x14ac:dyDescent="0.25">
      <c r="B71" s="7" t="s">
        <v>18</v>
      </c>
      <c r="C71" s="94"/>
      <c r="D71" s="94"/>
      <c r="E71" s="95"/>
    </row>
    <row r="72" spans="2:5" s="8" customFormat="1" ht="16.5" customHeight="1" x14ac:dyDescent="0.25">
      <c r="B72" s="7" t="s">
        <v>4</v>
      </c>
      <c r="C72" s="94"/>
      <c r="D72" s="94"/>
      <c r="E72" s="95"/>
    </row>
    <row r="73" spans="2:5" s="8" customFormat="1" ht="16.5" customHeight="1" x14ac:dyDescent="0.25">
      <c r="B73" s="10" t="s">
        <v>5</v>
      </c>
      <c r="C73" s="94"/>
      <c r="D73" s="94"/>
      <c r="E73" s="95"/>
    </row>
    <row r="74" spans="2:5" s="8" customFormat="1" ht="16.5" customHeight="1" x14ac:dyDescent="0.25">
      <c r="B74" s="10" t="s">
        <v>6</v>
      </c>
      <c r="C74" s="94"/>
      <c r="D74" s="94"/>
      <c r="E74" s="95"/>
    </row>
    <row r="75" spans="2:5" s="8" customFormat="1" ht="16.5" customHeight="1" x14ac:dyDescent="0.25">
      <c r="B75" s="7" t="s">
        <v>39</v>
      </c>
      <c r="C75" s="94"/>
      <c r="D75" s="94"/>
      <c r="E75" s="95"/>
    </row>
    <row r="76" spans="2:5" s="8" customFormat="1" ht="16.5" customHeight="1" x14ac:dyDescent="0.25">
      <c r="B76" s="7" t="s">
        <v>7</v>
      </c>
      <c r="C76" s="94"/>
      <c r="D76" s="94"/>
      <c r="E76" s="95"/>
    </row>
    <row r="77" spans="2:5" s="8" customFormat="1" ht="62.25" customHeight="1" x14ac:dyDescent="0.25">
      <c r="B77" s="7" t="s">
        <v>43</v>
      </c>
      <c r="C77" s="91"/>
      <c r="D77" s="92"/>
      <c r="E77" s="93"/>
    </row>
    <row r="78" spans="2:5" s="8" customFormat="1" ht="66" customHeight="1" x14ac:dyDescent="0.25">
      <c r="B78" s="7" t="s">
        <v>99</v>
      </c>
      <c r="C78" s="107"/>
      <c r="D78" s="108"/>
      <c r="E78" s="109"/>
    </row>
    <row r="79" spans="2:5" s="8" customFormat="1" ht="16.5" customHeight="1" x14ac:dyDescent="0.25">
      <c r="B79" s="96" t="s">
        <v>28</v>
      </c>
      <c r="C79" s="97"/>
      <c r="D79" s="97"/>
      <c r="E79" s="98"/>
    </row>
    <row r="80" spans="2:5" s="8" customFormat="1" ht="16.5" customHeight="1" x14ac:dyDescent="0.25">
      <c r="B80" s="7" t="s">
        <v>34</v>
      </c>
      <c r="C80" s="87"/>
      <c r="D80" s="11" t="s">
        <v>27</v>
      </c>
      <c r="E80" s="88"/>
    </row>
    <row r="81" spans="2:5" s="8" customFormat="1" ht="16.5" customHeight="1" x14ac:dyDescent="0.25">
      <c r="B81" s="96" t="s">
        <v>29</v>
      </c>
      <c r="C81" s="97"/>
      <c r="D81" s="97"/>
      <c r="E81" s="98"/>
    </row>
    <row r="82" spans="2:5" s="8" customFormat="1" ht="16.5" customHeight="1" x14ac:dyDescent="0.25">
      <c r="B82" s="7" t="s">
        <v>8</v>
      </c>
      <c r="C82" s="3"/>
      <c r="D82" s="11" t="s">
        <v>30</v>
      </c>
      <c r="E82" s="2"/>
    </row>
    <row r="83" spans="2:5" s="8" customFormat="1" ht="16.5" customHeight="1" x14ac:dyDescent="0.25">
      <c r="B83" s="7" t="s">
        <v>10</v>
      </c>
      <c r="C83" s="3"/>
      <c r="D83" s="11" t="s">
        <v>11</v>
      </c>
      <c r="E83" s="2"/>
    </row>
    <row r="84" spans="2:5" s="8" customFormat="1" ht="16.5" customHeight="1" x14ac:dyDescent="0.25">
      <c r="B84" s="7" t="s">
        <v>31</v>
      </c>
      <c r="C84" s="3"/>
      <c r="D84" s="11" t="s">
        <v>32</v>
      </c>
      <c r="E84" s="2"/>
    </row>
    <row r="85" spans="2:5" s="8" customFormat="1" ht="16.5" customHeight="1" x14ac:dyDescent="0.25">
      <c r="B85" s="7" t="s">
        <v>9</v>
      </c>
      <c r="C85" s="4"/>
      <c r="D85" s="11" t="s">
        <v>12</v>
      </c>
      <c r="E85" s="5"/>
    </row>
    <row r="86" spans="2:5" s="8" customFormat="1" ht="16.5" customHeight="1" x14ac:dyDescent="0.25">
      <c r="B86" s="45" t="s">
        <v>59</v>
      </c>
      <c r="C86" s="46"/>
      <c r="D86" s="11" t="s">
        <v>58</v>
      </c>
      <c r="E86" s="47"/>
    </row>
    <row r="87" spans="2:5" s="8" customFormat="1" ht="16.5" customHeight="1" thickBot="1" x14ac:dyDescent="0.3">
      <c r="B87" s="12" t="s">
        <v>13</v>
      </c>
      <c r="C87" s="99"/>
      <c r="D87" s="100"/>
      <c r="E87" s="101"/>
    </row>
    <row r="88" spans="2:5" s="8" customFormat="1" ht="16.5" customHeight="1" thickBot="1" x14ac:dyDescent="0.3"/>
    <row r="89" spans="2:5" s="8" customFormat="1" ht="15.75" thickBot="1" x14ac:dyDescent="0.3">
      <c r="B89" s="102" t="s">
        <v>83</v>
      </c>
      <c r="C89" s="103"/>
      <c r="D89" s="103"/>
      <c r="E89" s="104"/>
    </row>
    <row r="90" spans="2:5" s="8" customFormat="1" ht="27" customHeight="1" x14ac:dyDescent="0.25">
      <c r="B90" s="6" t="s">
        <v>23</v>
      </c>
      <c r="C90" s="105"/>
      <c r="D90" s="105"/>
      <c r="E90" s="106"/>
    </row>
    <row r="91" spans="2:5" s="8" customFormat="1" ht="16.5" customHeight="1" x14ac:dyDescent="0.25">
      <c r="B91" s="7" t="s">
        <v>24</v>
      </c>
      <c r="C91" s="94"/>
      <c r="D91" s="94"/>
      <c r="E91" s="95"/>
    </row>
    <row r="92" spans="2:5" s="8" customFormat="1" ht="16.5" customHeight="1" x14ac:dyDescent="0.25">
      <c r="B92" s="7" t="s">
        <v>22</v>
      </c>
      <c r="C92" s="94"/>
      <c r="D92" s="94"/>
      <c r="E92" s="95"/>
    </row>
    <row r="93" spans="2:5" s="8" customFormat="1" ht="16.5" customHeight="1" x14ac:dyDescent="0.25">
      <c r="B93" s="7" t="s">
        <v>0</v>
      </c>
      <c r="C93" s="94"/>
      <c r="D93" s="94"/>
      <c r="E93" s="95"/>
    </row>
    <row r="94" spans="2:5" s="8" customFormat="1" ht="16.5" customHeight="1" x14ac:dyDescent="0.25">
      <c r="B94" s="7" t="s">
        <v>1</v>
      </c>
      <c r="C94" s="94"/>
      <c r="D94" s="94"/>
      <c r="E94" s="95"/>
    </row>
    <row r="95" spans="2:5" s="8" customFormat="1" ht="16.5" customHeight="1" x14ac:dyDescent="0.25">
      <c r="B95" s="7" t="s">
        <v>26</v>
      </c>
      <c r="C95" s="94"/>
      <c r="D95" s="94"/>
      <c r="E95" s="95"/>
    </row>
    <row r="96" spans="2:5" s="8" customFormat="1" ht="16.5" customHeight="1" x14ac:dyDescent="0.25">
      <c r="B96" s="7" t="s">
        <v>25</v>
      </c>
      <c r="C96" s="94"/>
      <c r="D96" s="94"/>
      <c r="E96" s="95"/>
    </row>
    <row r="97" spans="2:5" s="8" customFormat="1" ht="16.5" customHeight="1" x14ac:dyDescent="0.25">
      <c r="B97" s="7" t="s">
        <v>21</v>
      </c>
      <c r="C97" s="94"/>
      <c r="D97" s="94"/>
      <c r="E97" s="95"/>
    </row>
    <row r="98" spans="2:5" s="8" customFormat="1" ht="16.5" customHeight="1" x14ac:dyDescent="0.25">
      <c r="B98" s="10" t="s">
        <v>2</v>
      </c>
      <c r="C98" s="94"/>
      <c r="D98" s="94"/>
      <c r="E98" s="95"/>
    </row>
    <row r="99" spans="2:5" s="8" customFormat="1" ht="16.5" customHeight="1" x14ac:dyDescent="0.25">
      <c r="B99" s="7" t="s">
        <v>18</v>
      </c>
      <c r="C99" s="94"/>
      <c r="D99" s="94"/>
      <c r="E99" s="95"/>
    </row>
    <row r="100" spans="2:5" s="8" customFormat="1" ht="16.5" customHeight="1" x14ac:dyDescent="0.25">
      <c r="B100" s="7" t="s">
        <v>4</v>
      </c>
      <c r="C100" s="94"/>
      <c r="D100" s="94"/>
      <c r="E100" s="95"/>
    </row>
    <row r="101" spans="2:5" s="8" customFormat="1" ht="16.5" customHeight="1" x14ac:dyDescent="0.25">
      <c r="B101" s="10" t="s">
        <v>5</v>
      </c>
      <c r="C101" s="94"/>
      <c r="D101" s="94"/>
      <c r="E101" s="95"/>
    </row>
    <row r="102" spans="2:5" s="8" customFormat="1" ht="16.5" customHeight="1" x14ac:dyDescent="0.25">
      <c r="B102" s="10" t="s">
        <v>6</v>
      </c>
      <c r="C102" s="94"/>
      <c r="D102" s="94"/>
      <c r="E102" s="95"/>
    </row>
    <row r="103" spans="2:5" s="8" customFormat="1" ht="16.5" customHeight="1" x14ac:dyDescent="0.25">
      <c r="B103" s="7" t="s">
        <v>39</v>
      </c>
      <c r="C103" s="94"/>
      <c r="D103" s="94"/>
      <c r="E103" s="95"/>
    </row>
    <row r="104" spans="2:5" s="8" customFormat="1" ht="16.5" customHeight="1" x14ac:dyDescent="0.25">
      <c r="B104" s="7" t="s">
        <v>7</v>
      </c>
      <c r="C104" s="94"/>
      <c r="D104" s="94"/>
      <c r="E104" s="95"/>
    </row>
    <row r="105" spans="2:5" s="8" customFormat="1" ht="62.25" customHeight="1" x14ac:dyDescent="0.25">
      <c r="B105" s="7" t="s">
        <v>43</v>
      </c>
      <c r="C105" s="91"/>
      <c r="D105" s="92"/>
      <c r="E105" s="93"/>
    </row>
    <row r="106" spans="2:5" s="8" customFormat="1" ht="66" customHeight="1" x14ac:dyDescent="0.25">
      <c r="B106" s="7" t="s">
        <v>99</v>
      </c>
      <c r="C106" s="107"/>
      <c r="D106" s="108"/>
      <c r="E106" s="109"/>
    </row>
    <row r="107" spans="2:5" s="8" customFormat="1" ht="16.5" customHeight="1" x14ac:dyDescent="0.25">
      <c r="B107" s="96" t="s">
        <v>28</v>
      </c>
      <c r="C107" s="97"/>
      <c r="D107" s="97"/>
      <c r="E107" s="98"/>
    </row>
    <row r="108" spans="2:5" s="8" customFormat="1" ht="16.5" customHeight="1" x14ac:dyDescent="0.25">
      <c r="B108" s="7" t="s">
        <v>34</v>
      </c>
      <c r="C108" s="1"/>
      <c r="D108" s="11" t="s">
        <v>27</v>
      </c>
      <c r="E108" s="2"/>
    </row>
    <row r="109" spans="2:5" s="8" customFormat="1" ht="16.5" customHeight="1" x14ac:dyDescent="0.25">
      <c r="B109" s="96" t="s">
        <v>29</v>
      </c>
      <c r="C109" s="97"/>
      <c r="D109" s="97"/>
      <c r="E109" s="98"/>
    </row>
    <row r="110" spans="2:5" s="8" customFormat="1" ht="16.5" customHeight="1" x14ac:dyDescent="0.25">
      <c r="B110" s="7" t="s">
        <v>8</v>
      </c>
      <c r="C110" s="3"/>
      <c r="D110" s="11" t="s">
        <v>30</v>
      </c>
      <c r="E110" s="2"/>
    </row>
    <row r="111" spans="2:5" s="8" customFormat="1" ht="16.5" customHeight="1" x14ac:dyDescent="0.25">
      <c r="B111" s="7" t="s">
        <v>10</v>
      </c>
      <c r="C111" s="3"/>
      <c r="D111" s="11" t="s">
        <v>11</v>
      </c>
      <c r="E111" s="2"/>
    </row>
    <row r="112" spans="2:5" s="8" customFormat="1" ht="16.5" customHeight="1" x14ac:dyDescent="0.25">
      <c r="B112" s="7" t="s">
        <v>31</v>
      </c>
      <c r="C112" s="3"/>
      <c r="D112" s="11" t="s">
        <v>32</v>
      </c>
      <c r="E112" s="2"/>
    </row>
    <row r="113" spans="2:5" s="8" customFormat="1" ht="16.5" customHeight="1" x14ac:dyDescent="0.25">
      <c r="B113" s="7" t="s">
        <v>9</v>
      </c>
      <c r="C113" s="4"/>
      <c r="D113" s="11" t="s">
        <v>12</v>
      </c>
      <c r="E113" s="5"/>
    </row>
    <row r="114" spans="2:5" s="8" customFormat="1" ht="16.5" customHeight="1" x14ac:dyDescent="0.25">
      <c r="B114" s="45" t="s">
        <v>59</v>
      </c>
      <c r="C114" s="46"/>
      <c r="D114" s="11" t="s">
        <v>58</v>
      </c>
      <c r="E114" s="47"/>
    </row>
    <row r="115" spans="2:5" s="8" customFormat="1" ht="16.5" customHeight="1" thickBot="1" x14ac:dyDescent="0.3">
      <c r="B115" s="12" t="s">
        <v>13</v>
      </c>
      <c r="C115" s="99"/>
      <c r="D115" s="100"/>
      <c r="E115" s="101"/>
    </row>
    <row r="116" spans="2:5" s="8" customFormat="1" ht="6" customHeight="1" thickBot="1" x14ac:dyDescent="0.3"/>
    <row r="117" spans="2:5" s="8" customFormat="1" ht="15.75" thickBot="1" x14ac:dyDescent="0.3">
      <c r="B117" s="102" t="s">
        <v>84</v>
      </c>
      <c r="C117" s="103"/>
      <c r="D117" s="103"/>
      <c r="E117" s="104"/>
    </row>
    <row r="118" spans="2:5" s="8" customFormat="1" ht="27" customHeight="1" x14ac:dyDescent="0.25">
      <c r="B118" s="6" t="s">
        <v>23</v>
      </c>
      <c r="C118" s="105"/>
      <c r="D118" s="105"/>
      <c r="E118" s="106"/>
    </row>
    <row r="119" spans="2:5" s="8" customFormat="1" ht="16.5" customHeight="1" x14ac:dyDescent="0.25">
      <c r="B119" s="7" t="s">
        <v>24</v>
      </c>
      <c r="C119" s="94"/>
      <c r="D119" s="94"/>
      <c r="E119" s="95"/>
    </row>
    <row r="120" spans="2:5" s="8" customFormat="1" ht="16.5" customHeight="1" x14ac:dyDescent="0.25">
      <c r="B120" s="7" t="s">
        <v>22</v>
      </c>
      <c r="C120" s="94"/>
      <c r="D120" s="94"/>
      <c r="E120" s="95"/>
    </row>
    <row r="121" spans="2:5" s="8" customFormat="1" ht="16.5" customHeight="1" x14ac:dyDescent="0.25">
      <c r="B121" s="7" t="s">
        <v>0</v>
      </c>
      <c r="C121" s="94"/>
      <c r="D121" s="94"/>
      <c r="E121" s="95"/>
    </row>
    <row r="122" spans="2:5" s="8" customFormat="1" ht="16.5" customHeight="1" x14ac:dyDescent="0.25">
      <c r="B122" s="7" t="s">
        <v>1</v>
      </c>
      <c r="C122" s="94"/>
      <c r="D122" s="94"/>
      <c r="E122" s="95"/>
    </row>
    <row r="123" spans="2:5" s="8" customFormat="1" ht="16.5" customHeight="1" x14ac:dyDescent="0.25">
      <c r="B123" s="7" t="s">
        <v>26</v>
      </c>
      <c r="C123" s="94"/>
      <c r="D123" s="94"/>
      <c r="E123" s="95"/>
    </row>
    <row r="124" spans="2:5" s="8" customFormat="1" ht="16.5" customHeight="1" x14ac:dyDescent="0.25">
      <c r="B124" s="7" t="s">
        <v>25</v>
      </c>
      <c r="C124" s="94"/>
      <c r="D124" s="94"/>
      <c r="E124" s="95"/>
    </row>
    <row r="125" spans="2:5" s="8" customFormat="1" ht="16.5" customHeight="1" x14ac:dyDescent="0.25">
      <c r="B125" s="7" t="s">
        <v>21</v>
      </c>
      <c r="C125" s="94"/>
      <c r="D125" s="94"/>
      <c r="E125" s="95"/>
    </row>
    <row r="126" spans="2:5" s="8" customFormat="1" ht="16.5" customHeight="1" x14ac:dyDescent="0.25">
      <c r="B126" s="10" t="s">
        <v>2</v>
      </c>
      <c r="C126" s="94"/>
      <c r="D126" s="94"/>
      <c r="E126" s="95"/>
    </row>
    <row r="127" spans="2:5" s="8" customFormat="1" ht="16.5" customHeight="1" x14ac:dyDescent="0.25">
      <c r="B127" s="7" t="s">
        <v>18</v>
      </c>
      <c r="C127" s="94"/>
      <c r="D127" s="94"/>
      <c r="E127" s="95"/>
    </row>
    <row r="128" spans="2:5" s="8" customFormat="1" ht="16.5" customHeight="1" x14ac:dyDescent="0.25">
      <c r="B128" s="7" t="s">
        <v>4</v>
      </c>
      <c r="C128" s="94"/>
      <c r="D128" s="94"/>
      <c r="E128" s="95"/>
    </row>
    <row r="129" spans="2:5" s="8" customFormat="1" ht="16.5" customHeight="1" x14ac:dyDescent="0.25">
      <c r="B129" s="10" t="s">
        <v>5</v>
      </c>
      <c r="C129" s="94"/>
      <c r="D129" s="94"/>
      <c r="E129" s="95"/>
    </row>
    <row r="130" spans="2:5" s="8" customFormat="1" ht="16.5" customHeight="1" x14ac:dyDescent="0.25">
      <c r="B130" s="10" t="s">
        <v>6</v>
      </c>
      <c r="C130" s="94"/>
      <c r="D130" s="94"/>
      <c r="E130" s="95"/>
    </row>
    <row r="131" spans="2:5" s="8" customFormat="1" ht="16.5" customHeight="1" x14ac:dyDescent="0.25">
      <c r="B131" s="7" t="s">
        <v>39</v>
      </c>
      <c r="C131" s="94"/>
      <c r="D131" s="94"/>
      <c r="E131" s="95"/>
    </row>
    <row r="132" spans="2:5" s="8" customFormat="1" ht="16.5" customHeight="1" x14ac:dyDescent="0.25">
      <c r="B132" s="7" t="s">
        <v>7</v>
      </c>
      <c r="C132" s="94"/>
      <c r="D132" s="94"/>
      <c r="E132" s="95"/>
    </row>
    <row r="133" spans="2:5" s="8" customFormat="1" ht="62.25" customHeight="1" x14ac:dyDescent="0.25">
      <c r="B133" s="7" t="s">
        <v>42</v>
      </c>
      <c r="C133" s="91"/>
      <c r="D133" s="92"/>
      <c r="E133" s="93"/>
    </row>
    <row r="134" spans="2:5" s="8" customFormat="1" ht="65.25" customHeight="1" x14ac:dyDescent="0.25">
      <c r="B134" s="7" t="s">
        <v>99</v>
      </c>
      <c r="C134" s="107"/>
      <c r="D134" s="108"/>
      <c r="E134" s="109"/>
    </row>
    <row r="135" spans="2:5" s="8" customFormat="1" ht="16.5" customHeight="1" x14ac:dyDescent="0.25">
      <c r="B135" s="96" t="s">
        <v>28</v>
      </c>
      <c r="C135" s="97"/>
      <c r="D135" s="97"/>
      <c r="E135" s="98"/>
    </row>
    <row r="136" spans="2:5" s="8" customFormat="1" ht="16.5" customHeight="1" x14ac:dyDescent="0.25">
      <c r="B136" s="7" t="s">
        <v>34</v>
      </c>
      <c r="C136" s="1"/>
      <c r="D136" s="11" t="s">
        <v>27</v>
      </c>
      <c r="E136" s="2"/>
    </row>
    <row r="137" spans="2:5" s="8" customFormat="1" ht="16.5" customHeight="1" x14ac:dyDescent="0.25">
      <c r="B137" s="96" t="s">
        <v>29</v>
      </c>
      <c r="C137" s="97"/>
      <c r="D137" s="97"/>
      <c r="E137" s="98"/>
    </row>
    <row r="138" spans="2:5" s="8" customFormat="1" ht="16.5" customHeight="1" x14ac:dyDescent="0.25">
      <c r="B138" s="7" t="s">
        <v>8</v>
      </c>
      <c r="C138" s="3"/>
      <c r="D138" s="11" t="s">
        <v>30</v>
      </c>
      <c r="E138" s="2"/>
    </row>
    <row r="139" spans="2:5" s="8" customFormat="1" ht="16.5" customHeight="1" x14ac:dyDescent="0.25">
      <c r="B139" s="7" t="s">
        <v>10</v>
      </c>
      <c r="C139" s="3"/>
      <c r="D139" s="11" t="s">
        <v>11</v>
      </c>
      <c r="E139" s="2"/>
    </row>
    <row r="140" spans="2:5" s="8" customFormat="1" ht="16.5" customHeight="1" x14ac:dyDescent="0.25">
      <c r="B140" s="7" t="s">
        <v>31</v>
      </c>
      <c r="C140" s="3"/>
      <c r="D140" s="11" t="s">
        <v>32</v>
      </c>
      <c r="E140" s="2"/>
    </row>
    <row r="141" spans="2:5" s="8" customFormat="1" ht="16.5" customHeight="1" x14ac:dyDescent="0.25">
      <c r="B141" s="7" t="s">
        <v>9</v>
      </c>
      <c r="C141" s="4"/>
      <c r="D141" s="11" t="s">
        <v>12</v>
      </c>
      <c r="E141" s="5"/>
    </row>
    <row r="142" spans="2:5" s="8" customFormat="1" ht="16.5" customHeight="1" x14ac:dyDescent="0.25">
      <c r="B142" s="45" t="s">
        <v>59</v>
      </c>
      <c r="C142" s="46"/>
      <c r="D142" s="11" t="s">
        <v>58</v>
      </c>
      <c r="E142" s="47"/>
    </row>
    <row r="143" spans="2:5" s="8" customFormat="1" ht="16.5" customHeight="1" thickBot="1" x14ac:dyDescent="0.3">
      <c r="B143" s="12" t="s">
        <v>13</v>
      </c>
      <c r="C143" s="99"/>
      <c r="D143" s="100"/>
      <c r="E143" s="101"/>
    </row>
    <row r="144" spans="2:5"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sheetData>
  <sheetProtection password="C64D" sheet="1" objects="1" scenarios="1" formatCells="0" insertHyperlinks="0"/>
  <mergeCells count="112">
    <mergeCell ref="C134:E134"/>
    <mergeCell ref="C14:F14"/>
    <mergeCell ref="C98:E98"/>
    <mergeCell ref="C71:E71"/>
    <mergeCell ref="C73:E73"/>
    <mergeCell ref="C74:E74"/>
    <mergeCell ref="C75:E75"/>
    <mergeCell ref="C69:E69"/>
    <mergeCell ref="C70:E70"/>
    <mergeCell ref="C72:E72"/>
    <mergeCell ref="C90:E90"/>
    <mergeCell ref="C91:E91"/>
    <mergeCell ref="C31:E31"/>
    <mergeCell ref="C51:E51"/>
    <mergeCell ref="C59:E59"/>
    <mergeCell ref="C47:E47"/>
    <mergeCell ref="C99:E99"/>
    <mergeCell ref="B89:E89"/>
    <mergeCell ref="C29:E29"/>
    <mergeCell ref="C64:E64"/>
    <mergeCell ref="C132:E132"/>
    <mergeCell ref="C121:E121"/>
    <mergeCell ref="C122:E122"/>
    <mergeCell ref="C123:E123"/>
    <mergeCell ref="B135:E135"/>
    <mergeCell ref="B137:E137"/>
    <mergeCell ref="C143:E143"/>
    <mergeCell ref="C15:F15"/>
    <mergeCell ref="C100:E100"/>
    <mergeCell ref="C101:E101"/>
    <mergeCell ref="C102:E102"/>
    <mergeCell ref="C103:E103"/>
    <mergeCell ref="C104:E104"/>
    <mergeCell ref="C126:E126"/>
    <mergeCell ref="C127:E127"/>
    <mergeCell ref="C128:E128"/>
    <mergeCell ref="C129:E129"/>
    <mergeCell ref="C130:E130"/>
    <mergeCell ref="B81:E81"/>
    <mergeCell ref="C87:E87"/>
    <mergeCell ref="C106:E106"/>
    <mergeCell ref="B107:E107"/>
    <mergeCell ref="C92:E92"/>
    <mergeCell ref="B79:E79"/>
    <mergeCell ref="C94:E94"/>
    <mergeCell ref="C95:E95"/>
    <mergeCell ref="C96:E96"/>
    <mergeCell ref="C97:E97"/>
    <mergeCell ref="B2:F2"/>
    <mergeCell ref="C68:E68"/>
    <mergeCell ref="C19:E19"/>
    <mergeCell ref="C20:E20"/>
    <mergeCell ref="C21:E21"/>
    <mergeCell ref="C22:E22"/>
    <mergeCell ref="C23:E23"/>
    <mergeCell ref="C24:E24"/>
    <mergeCell ref="C25:E25"/>
    <mergeCell ref="C26:E26"/>
    <mergeCell ref="C27:E27"/>
    <mergeCell ref="C28:E28"/>
    <mergeCell ref="C66:E66"/>
    <mergeCell ref="C67:E67"/>
    <mergeCell ref="B18:E18"/>
    <mergeCell ref="B12:E12"/>
    <mergeCell ref="C63:E63"/>
    <mergeCell ref="B61:E61"/>
    <mergeCell ref="C62:E62"/>
    <mergeCell ref="C30:E30"/>
    <mergeCell ref="C65:E65"/>
    <mergeCell ref="B33:E33"/>
    <mergeCell ref="B11:E11"/>
    <mergeCell ref="C46:E46"/>
    <mergeCell ref="B4:F4"/>
    <mergeCell ref="C48:E48"/>
    <mergeCell ref="B52:E52"/>
    <mergeCell ref="B54:E54"/>
    <mergeCell ref="C41:E41"/>
    <mergeCell ref="C42:E42"/>
    <mergeCell ref="C43:E43"/>
    <mergeCell ref="C44:E44"/>
    <mergeCell ref="C45:E45"/>
    <mergeCell ref="C38:E38"/>
    <mergeCell ref="C39:E39"/>
    <mergeCell ref="C40:E40"/>
    <mergeCell ref="C7:F7"/>
    <mergeCell ref="B8:E8"/>
    <mergeCell ref="B10:E10"/>
    <mergeCell ref="B13:E13"/>
    <mergeCell ref="B6:F6"/>
    <mergeCell ref="B9:E9"/>
    <mergeCell ref="C34:E34"/>
    <mergeCell ref="C35:E35"/>
    <mergeCell ref="C36:E36"/>
    <mergeCell ref="C37:E37"/>
    <mergeCell ref="C16:F16"/>
    <mergeCell ref="C49:E49"/>
    <mergeCell ref="C50:E50"/>
    <mergeCell ref="C77:E77"/>
    <mergeCell ref="C105:E105"/>
    <mergeCell ref="C133:E133"/>
    <mergeCell ref="C76:E76"/>
    <mergeCell ref="B109:E109"/>
    <mergeCell ref="C115:E115"/>
    <mergeCell ref="C124:E124"/>
    <mergeCell ref="C125:E125"/>
    <mergeCell ref="B117:E117"/>
    <mergeCell ref="C118:E118"/>
    <mergeCell ref="C119:E119"/>
    <mergeCell ref="C120:E120"/>
    <mergeCell ref="C131:E131"/>
    <mergeCell ref="C93:E93"/>
    <mergeCell ref="C78:E78"/>
  </mergeCells>
  <dataValidations count="4">
    <dataValidation type="textLength" operator="lessThanOrEqual" allowBlank="1" showInputMessage="1" showErrorMessage="1" error="El número de caracteres introducidos es mayor que 200_x000a_" sqref="C15:F16">
      <formula1>200</formula1>
    </dataValidation>
    <dataValidation type="textLength" operator="lessThanOrEqual" allowBlank="1" showInputMessage="1" showErrorMessage="1" error="El número de caracteres introducidos es mayor que 60_x000a_" sqref="C7:F7">
      <formula1>60</formula1>
    </dataValidation>
    <dataValidation type="textLength" operator="lessThanOrEqual" allowBlank="1" showInputMessage="1" showErrorMessage="1" error="El número de caracteres introducidos es mayor que 300" sqref="C14:F14">
      <formula1>300</formula1>
    </dataValidation>
    <dataValidation type="textLength" operator="lessThan" allowBlank="1" showInputMessage="1" showErrorMessage="1" error="La descripcion debe tener una longitud menor a 150 caracteres" sqref="C49:E49 C77:E77 C105:E105 C133:E133">
      <formula1>150</formula1>
    </dataValidation>
  </dataValidations>
  <hyperlinks>
    <hyperlink ref="C28" r:id="rId1"/>
    <hyperlink ref="C46" r:id="rId2"/>
    <hyperlink ref="C48" r:id="rId3"/>
  </hyperlinks>
  <pageMargins left="0.70866141732283472" right="0.70866141732283472" top="0.74803149606299213" bottom="0.74803149606299213" header="0.31496062992125984" footer="0.31496062992125984"/>
  <pageSetup paperSize="9" scale="83" fitToHeight="0" orientation="portrait" r:id="rId4"/>
  <rowBreaks count="4" manualBreakCount="4">
    <brk id="17" min="1" max="4" man="1"/>
    <brk id="59" min="1" max="4" man="1"/>
    <brk id="87" min="1" max="4" man="1"/>
    <brk id="115" min="1"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E133"/>
  <sheetViews>
    <sheetView topLeftCell="A42" zoomScaleNormal="100" zoomScaleSheetLayoutView="100" workbookViewId="0">
      <selection activeCell="B13" sqref="B13:E13"/>
    </sheetView>
  </sheetViews>
  <sheetFormatPr baseColWidth="10" defaultColWidth="9.140625" defaultRowHeight="15" x14ac:dyDescent="0.25"/>
  <cols>
    <col min="1" max="1" width="3.42578125" style="8" customWidth="1"/>
    <col min="2" max="2" width="51.28515625" style="16" customWidth="1"/>
    <col min="3" max="3" width="17.85546875" style="16" customWidth="1"/>
    <col min="4" max="4" width="15.7109375" style="8" customWidth="1"/>
    <col min="5" max="5" width="75.28515625" style="8" customWidth="1"/>
    <col min="6" max="6" width="4.140625" style="8" customWidth="1"/>
    <col min="7" max="7" width="93.7109375" style="8" customWidth="1"/>
    <col min="8" max="8" width="17.85546875" style="8" customWidth="1"/>
    <col min="9" max="9" width="15" style="8" customWidth="1"/>
    <col min="10" max="10" width="153.28515625" style="8" customWidth="1"/>
    <col min="11" max="11" width="12.140625" style="8" customWidth="1"/>
    <col min="12" max="17" width="10.85546875" style="8" customWidth="1"/>
    <col min="18" max="161" width="9.140625" style="8"/>
    <col min="162" max="16384" width="9.140625" style="16"/>
  </cols>
  <sheetData>
    <row r="1" spans="2:7" s="8" customFormat="1" ht="16.5" customHeight="1" x14ac:dyDescent="0.25"/>
    <row r="2" spans="2:7" s="8" customFormat="1" ht="45" customHeight="1" thickBot="1" x14ac:dyDescent="0.3">
      <c r="B2" s="19" t="s">
        <v>46</v>
      </c>
      <c r="C2" s="137" t="s">
        <v>100</v>
      </c>
      <c r="D2" s="137"/>
      <c r="E2" s="137"/>
    </row>
    <row r="3" spans="2:7" s="8" customFormat="1" ht="20.25" customHeight="1" x14ac:dyDescent="0.25">
      <c r="B3" s="134" t="s">
        <v>60</v>
      </c>
      <c r="C3" s="135"/>
      <c r="D3" s="135" t="s">
        <v>61</v>
      </c>
      <c r="E3" s="136"/>
    </row>
    <row r="4" spans="2:7" s="8" customFormat="1" ht="19.5" customHeight="1" thickBot="1" x14ac:dyDescent="0.3">
      <c r="B4" s="161" t="str">
        <f>'DATOS GENERALES'!C35</f>
        <v>CGM Consultores</v>
      </c>
      <c r="C4" s="159"/>
      <c r="D4" s="159" t="str">
        <f>'DATOS GENERALES'!C7</f>
        <v>Generación de Energía Electrica a partir de Biomasa.</v>
      </c>
      <c r="E4" s="160"/>
    </row>
    <row r="5" spans="2:7" s="8" customFormat="1" ht="16.5" customHeight="1" thickBot="1" x14ac:dyDescent="0.3">
      <c r="B5" s="15"/>
    </row>
    <row r="6" spans="2:7" s="8" customFormat="1" ht="15" customHeight="1" x14ac:dyDescent="0.25">
      <c r="B6" s="144" t="s">
        <v>88</v>
      </c>
      <c r="C6" s="145"/>
      <c r="D6" s="145"/>
      <c r="E6" s="146"/>
    </row>
    <row r="7" spans="2:7" s="8" customFormat="1" ht="209.25" customHeight="1" thickBot="1" x14ac:dyDescent="0.3">
      <c r="B7" s="153" t="s">
        <v>179</v>
      </c>
      <c r="C7" s="154"/>
      <c r="D7" s="154"/>
      <c r="E7" s="155"/>
    </row>
    <row r="8" spans="2:7" s="8" customFormat="1" ht="12" customHeight="1" thickBot="1" x14ac:dyDescent="0.3"/>
    <row r="9" spans="2:7" s="8" customFormat="1" x14ac:dyDescent="0.25">
      <c r="B9" s="144" t="s">
        <v>89</v>
      </c>
      <c r="C9" s="145"/>
      <c r="D9" s="145"/>
      <c r="E9" s="146"/>
    </row>
    <row r="10" spans="2:7" s="8" customFormat="1" ht="171" customHeight="1" thickBot="1" x14ac:dyDescent="0.3">
      <c r="B10" s="147" t="s">
        <v>180</v>
      </c>
      <c r="C10" s="148"/>
      <c r="D10" s="148"/>
      <c r="E10" s="149"/>
    </row>
    <row r="11" spans="2:7" s="8" customFormat="1" ht="15.75" customHeight="1" thickBot="1" x14ac:dyDescent="0.3"/>
    <row r="12" spans="2:7" s="8" customFormat="1" x14ac:dyDescent="0.25">
      <c r="B12" s="150" t="s">
        <v>90</v>
      </c>
      <c r="C12" s="151"/>
      <c r="D12" s="151"/>
      <c r="E12" s="152"/>
    </row>
    <row r="13" spans="2:7" s="8" customFormat="1" ht="166.5" customHeight="1" thickBot="1" x14ac:dyDescent="0.3">
      <c r="B13" s="141" t="s">
        <v>181</v>
      </c>
      <c r="C13" s="142"/>
      <c r="D13" s="142"/>
      <c r="E13" s="143"/>
    </row>
    <row r="14" spans="2:7" ht="15" customHeight="1" thickBot="1" x14ac:dyDescent="0.3">
      <c r="B14" s="8"/>
      <c r="C14" s="8"/>
    </row>
    <row r="15" spans="2:7" s="8" customFormat="1" ht="36" customHeight="1" x14ac:dyDescent="0.25">
      <c r="B15" s="150" t="s">
        <v>62</v>
      </c>
      <c r="C15" s="151"/>
      <c r="D15" s="151"/>
      <c r="E15" s="152"/>
      <c r="G15" s="48" t="s">
        <v>64</v>
      </c>
    </row>
    <row r="16" spans="2:7" s="8" customFormat="1" ht="164.25" customHeight="1" thickBot="1" x14ac:dyDescent="0.3">
      <c r="B16" s="141" t="s">
        <v>182</v>
      </c>
      <c r="C16" s="142"/>
      <c r="D16" s="142"/>
      <c r="E16" s="143"/>
      <c r="G16" s="89" t="s">
        <v>125</v>
      </c>
    </row>
    <row r="17" spans="1:7" s="8" customFormat="1" ht="15.75" customHeight="1" thickBot="1" x14ac:dyDescent="0.3"/>
    <row r="18" spans="1:7" s="8" customFormat="1" ht="33" customHeight="1" x14ac:dyDescent="0.25">
      <c r="B18" s="144" t="s">
        <v>63</v>
      </c>
      <c r="C18" s="145"/>
      <c r="D18" s="145"/>
      <c r="E18" s="146"/>
    </row>
    <row r="19" spans="1:7" s="8" customFormat="1" ht="322.5" customHeight="1" thickBot="1" x14ac:dyDescent="0.3">
      <c r="B19" s="141" t="s">
        <v>183</v>
      </c>
      <c r="C19" s="142"/>
      <c r="D19" s="142"/>
      <c r="E19" s="143"/>
    </row>
    <row r="20" spans="1:7" s="8" customFormat="1" ht="17.25" customHeight="1" thickBot="1" x14ac:dyDescent="0.3"/>
    <row r="21" spans="1:7" s="8" customFormat="1" ht="15" customHeight="1" x14ac:dyDescent="0.25">
      <c r="B21" s="150" t="s">
        <v>65</v>
      </c>
      <c r="C21" s="151"/>
      <c r="D21" s="151"/>
      <c r="E21" s="152"/>
    </row>
    <row r="22" spans="1:7" s="8" customFormat="1" ht="338.25" customHeight="1" thickBot="1" x14ac:dyDescent="0.3">
      <c r="B22" s="141" t="s">
        <v>184</v>
      </c>
      <c r="C22" s="142"/>
      <c r="D22" s="142"/>
      <c r="E22" s="143"/>
    </row>
    <row r="23" spans="1:7" ht="15" customHeight="1" thickBot="1" x14ac:dyDescent="0.3">
      <c r="B23" s="8"/>
      <c r="C23" s="8"/>
    </row>
    <row r="24" spans="1:7" s="8" customFormat="1" ht="15" customHeight="1" x14ac:dyDescent="0.25">
      <c r="B24" s="150" t="s">
        <v>66</v>
      </c>
      <c r="C24" s="151"/>
      <c r="D24" s="151"/>
      <c r="E24" s="152"/>
    </row>
    <row r="25" spans="1:7" s="8" customFormat="1" ht="180" customHeight="1" thickBot="1" x14ac:dyDescent="0.3">
      <c r="A25" s="8" t="s">
        <v>37</v>
      </c>
      <c r="B25" s="156" t="s">
        <v>178</v>
      </c>
      <c r="C25" s="157"/>
      <c r="D25" s="157"/>
      <c r="E25" s="158"/>
    </row>
    <row r="26" spans="1:7" s="8" customFormat="1" ht="14.25" customHeight="1" thickBot="1" x14ac:dyDescent="0.3"/>
    <row r="27" spans="1:7" s="8" customFormat="1" ht="15" customHeight="1" x14ac:dyDescent="0.25">
      <c r="B27" s="150" t="s">
        <v>67</v>
      </c>
      <c r="C27" s="151"/>
      <c r="D27" s="151"/>
      <c r="E27" s="152"/>
    </row>
    <row r="28" spans="1:7" s="8" customFormat="1" ht="184.5" customHeight="1" thickBot="1" x14ac:dyDescent="0.3">
      <c r="B28" s="156" t="s">
        <v>185</v>
      </c>
      <c r="C28" s="157"/>
      <c r="D28" s="157"/>
      <c r="E28" s="158"/>
    </row>
    <row r="29" spans="1:7" s="8" customFormat="1" ht="12" customHeight="1" thickBot="1" x14ac:dyDescent="0.3"/>
    <row r="30" spans="1:7" s="8" customFormat="1" ht="33" customHeight="1" x14ac:dyDescent="0.25">
      <c r="B30" s="150" t="s">
        <v>91</v>
      </c>
      <c r="C30" s="151"/>
      <c r="D30" s="151"/>
      <c r="E30" s="152"/>
      <c r="G30" s="48" t="s">
        <v>104</v>
      </c>
    </row>
    <row r="31" spans="1:7" s="8" customFormat="1" ht="221.25" customHeight="1" thickBot="1" x14ac:dyDescent="0.3">
      <c r="B31" s="156" t="s">
        <v>187</v>
      </c>
      <c r="C31" s="157"/>
      <c r="D31" s="157"/>
      <c r="E31" s="158"/>
      <c r="G31" s="49"/>
    </row>
    <row r="32" spans="1:7" s="8" customFormat="1" ht="15" customHeight="1" thickBot="1" x14ac:dyDescent="0.3"/>
    <row r="33" spans="1:7" s="8" customFormat="1" ht="30" x14ac:dyDescent="0.25">
      <c r="A33" s="8">
        <v>10</v>
      </c>
      <c r="B33" s="144" t="s">
        <v>69</v>
      </c>
      <c r="C33" s="145"/>
      <c r="D33" s="145"/>
      <c r="E33" s="146"/>
      <c r="G33" s="48" t="s">
        <v>68</v>
      </c>
    </row>
    <row r="34" spans="1:7" s="8" customFormat="1" ht="357" customHeight="1" thickBot="1" x14ac:dyDescent="0.3">
      <c r="B34" s="141" t="s">
        <v>188</v>
      </c>
      <c r="C34" s="142"/>
      <c r="D34" s="142"/>
      <c r="E34" s="143"/>
      <c r="G34" s="49" t="s">
        <v>152</v>
      </c>
    </row>
    <row r="35" spans="1:7" s="8" customFormat="1" ht="12.75" customHeight="1" thickBot="1" x14ac:dyDescent="0.3"/>
    <row r="36" spans="1:7" s="8" customFormat="1" x14ac:dyDescent="0.25">
      <c r="B36" s="144" t="s">
        <v>106</v>
      </c>
      <c r="C36" s="145"/>
      <c r="D36" s="145"/>
      <c r="E36" s="146"/>
    </row>
    <row r="37" spans="1:7" s="8" customFormat="1" ht="297" customHeight="1" thickBot="1" x14ac:dyDescent="0.3">
      <c r="B37" s="141" t="s">
        <v>189</v>
      </c>
      <c r="C37" s="142"/>
      <c r="D37" s="142"/>
      <c r="E37" s="143"/>
    </row>
    <row r="38" spans="1:7" s="8" customFormat="1" ht="15.75" customHeight="1" thickBot="1" x14ac:dyDescent="0.3"/>
    <row r="39" spans="1:7" s="8" customFormat="1" x14ac:dyDescent="0.25">
      <c r="B39" s="150" t="s">
        <v>107</v>
      </c>
      <c r="C39" s="151"/>
      <c r="D39" s="151"/>
      <c r="E39" s="152"/>
    </row>
    <row r="40" spans="1:7" s="8" customFormat="1" ht="296.25" customHeight="1" thickBot="1" x14ac:dyDescent="0.3">
      <c r="B40" s="141" t="s">
        <v>190</v>
      </c>
      <c r="C40" s="142"/>
      <c r="D40" s="142"/>
      <c r="E40" s="143"/>
    </row>
    <row r="41" spans="1:7" s="8" customFormat="1" ht="16.5" customHeight="1" thickBot="1" x14ac:dyDescent="0.3"/>
    <row r="42" spans="1:7" s="8" customFormat="1" x14ac:dyDescent="0.25">
      <c r="B42" s="150" t="s">
        <v>105</v>
      </c>
      <c r="C42" s="151"/>
      <c r="D42" s="151"/>
      <c r="E42" s="152"/>
    </row>
    <row r="43" spans="1:7" s="8" customFormat="1" ht="327.75" customHeight="1" thickBot="1" x14ac:dyDescent="0.3">
      <c r="B43" s="141" t="s">
        <v>191</v>
      </c>
      <c r="C43" s="142"/>
      <c r="D43" s="142"/>
      <c r="E43" s="143"/>
    </row>
    <row r="44" spans="1:7" s="8" customFormat="1" ht="13.5" customHeight="1" thickBot="1" x14ac:dyDescent="0.3"/>
    <row r="45" spans="1:7" s="8" customFormat="1" ht="15" customHeight="1" x14ac:dyDescent="0.25">
      <c r="B45" s="144" t="s">
        <v>70</v>
      </c>
      <c r="C45" s="145"/>
      <c r="D45" s="145"/>
      <c r="E45" s="146"/>
    </row>
    <row r="46" spans="1:7" s="8" customFormat="1" ht="291.75" customHeight="1" x14ac:dyDescent="0.25">
      <c r="B46" s="138" t="s">
        <v>192</v>
      </c>
      <c r="C46" s="139"/>
      <c r="D46" s="139"/>
      <c r="E46" s="140"/>
    </row>
    <row r="47" spans="1:7" s="8" customFormat="1" ht="291.75" customHeight="1" thickBot="1" x14ac:dyDescent="0.3">
      <c r="B47" s="141"/>
      <c r="C47" s="142"/>
      <c r="D47" s="142"/>
      <c r="E47" s="143"/>
    </row>
    <row r="48" spans="1:7" s="8" customFormat="1" ht="12" customHeight="1" thickBot="1" x14ac:dyDescent="0.3"/>
    <row r="49" spans="2:5" s="8" customFormat="1" x14ac:dyDescent="0.25">
      <c r="B49" s="144" t="s">
        <v>71</v>
      </c>
      <c r="C49" s="145"/>
      <c r="D49" s="145"/>
      <c r="E49" s="146"/>
    </row>
    <row r="50" spans="2:5" s="8" customFormat="1" x14ac:dyDescent="0.25">
      <c r="B50" s="62" t="s">
        <v>35</v>
      </c>
      <c r="C50" s="84" t="s">
        <v>36</v>
      </c>
      <c r="D50" s="84" t="s">
        <v>72</v>
      </c>
      <c r="E50" s="85" t="s">
        <v>38</v>
      </c>
    </row>
    <row r="51" spans="2:5" s="8" customFormat="1" ht="46.5" customHeight="1" x14ac:dyDescent="0.25">
      <c r="B51" s="63" t="s">
        <v>153</v>
      </c>
      <c r="C51" s="64">
        <v>1</v>
      </c>
      <c r="D51" s="64">
        <v>5</v>
      </c>
      <c r="E51" s="65" t="s">
        <v>154</v>
      </c>
    </row>
    <row r="52" spans="2:5" s="8" customFormat="1" ht="46.5" customHeight="1" x14ac:dyDescent="0.25">
      <c r="B52" s="63" t="s">
        <v>155</v>
      </c>
      <c r="C52" s="64">
        <v>1</v>
      </c>
      <c r="D52" s="64">
        <v>2</v>
      </c>
      <c r="E52" s="65" t="s">
        <v>156</v>
      </c>
    </row>
    <row r="53" spans="2:5" s="8" customFormat="1" ht="46.5" customHeight="1" x14ac:dyDescent="0.25">
      <c r="B53" s="63" t="s">
        <v>157</v>
      </c>
      <c r="C53" s="64">
        <v>1</v>
      </c>
      <c r="D53" s="64">
        <v>4</v>
      </c>
      <c r="E53" s="65" t="s">
        <v>158</v>
      </c>
    </row>
    <row r="54" spans="2:5" s="8" customFormat="1" ht="46.5" customHeight="1" x14ac:dyDescent="0.25">
      <c r="B54" s="63" t="s">
        <v>159</v>
      </c>
      <c r="C54" s="64">
        <v>1</v>
      </c>
      <c r="D54" s="64">
        <v>1</v>
      </c>
      <c r="E54" s="65" t="s">
        <v>160</v>
      </c>
    </row>
    <row r="55" spans="2:5" s="8" customFormat="1" ht="46.5" customHeight="1" x14ac:dyDescent="0.25">
      <c r="B55" s="63" t="s">
        <v>161</v>
      </c>
      <c r="C55" s="64">
        <v>2</v>
      </c>
      <c r="D55" s="64">
        <v>3</v>
      </c>
      <c r="E55" s="65" t="s">
        <v>162</v>
      </c>
    </row>
    <row r="56" spans="2:5" s="8" customFormat="1" ht="46.5" customHeight="1" x14ac:dyDescent="0.25">
      <c r="B56" s="63" t="s">
        <v>166</v>
      </c>
      <c r="C56" s="64">
        <v>1</v>
      </c>
      <c r="D56" s="64">
        <v>5</v>
      </c>
      <c r="E56" s="65" t="s">
        <v>167</v>
      </c>
    </row>
    <row r="57" spans="2:5" s="8" customFormat="1" ht="46.5" customHeight="1" x14ac:dyDescent="0.25">
      <c r="B57" s="63" t="s">
        <v>168</v>
      </c>
      <c r="C57" s="64">
        <v>2</v>
      </c>
      <c r="D57" s="64">
        <v>3</v>
      </c>
      <c r="E57" s="65" t="s">
        <v>169</v>
      </c>
    </row>
    <row r="58" spans="2:5" s="8" customFormat="1" ht="46.5" customHeight="1" x14ac:dyDescent="0.25">
      <c r="B58" s="63" t="s">
        <v>170</v>
      </c>
      <c r="C58" s="64">
        <v>2</v>
      </c>
      <c r="D58" s="64">
        <v>4</v>
      </c>
      <c r="E58" s="65" t="s">
        <v>171</v>
      </c>
    </row>
    <row r="59" spans="2:5" s="8" customFormat="1" ht="46.5" customHeight="1" x14ac:dyDescent="0.25">
      <c r="B59" s="63" t="s">
        <v>172</v>
      </c>
      <c r="C59" s="64">
        <v>2</v>
      </c>
      <c r="D59" s="64">
        <v>3</v>
      </c>
      <c r="E59" s="65" t="s">
        <v>173</v>
      </c>
    </row>
    <row r="60" spans="2:5" s="8" customFormat="1" ht="46.5" customHeight="1" thickBot="1" x14ac:dyDescent="0.3">
      <c r="B60" s="66"/>
      <c r="C60" s="67"/>
      <c r="D60" s="67"/>
      <c r="E60" s="68"/>
    </row>
    <row r="61" spans="2:5" s="8" customFormat="1" x14ac:dyDescent="0.25"/>
    <row r="62" spans="2:5" s="8" customFormat="1" x14ac:dyDescent="0.25"/>
    <row r="63" spans="2:5" x14ac:dyDescent="0.25">
      <c r="B63" s="8"/>
      <c r="C63" s="8"/>
    </row>
    <row r="64" spans="2:5" x14ac:dyDescent="0.25">
      <c r="B64" s="8"/>
      <c r="C64" s="8" t="s">
        <v>37</v>
      </c>
    </row>
    <row r="65" spans="2:3" x14ac:dyDescent="0.25">
      <c r="B65" s="8"/>
      <c r="C65" s="8"/>
    </row>
    <row r="66" spans="2:3" x14ac:dyDescent="0.25">
      <c r="B66" s="8"/>
      <c r="C66" s="8"/>
    </row>
    <row r="67" spans="2:3" x14ac:dyDescent="0.25">
      <c r="B67" s="8"/>
      <c r="C67" s="8"/>
    </row>
    <row r="68" spans="2:3" x14ac:dyDescent="0.25">
      <c r="B68" s="8"/>
      <c r="C68" s="8"/>
    </row>
    <row r="69" spans="2:3" x14ac:dyDescent="0.25">
      <c r="B69" s="8"/>
      <c r="C69" s="8"/>
    </row>
    <row r="70" spans="2:3" x14ac:dyDescent="0.25">
      <c r="B70" s="8"/>
      <c r="C70" s="8"/>
    </row>
    <row r="71" spans="2:3" x14ac:dyDescent="0.25">
      <c r="B71" s="8"/>
      <c r="C71" s="8"/>
    </row>
    <row r="72" spans="2:3" x14ac:dyDescent="0.25">
      <c r="B72" s="8"/>
      <c r="C72" s="8"/>
    </row>
    <row r="73" spans="2:3" s="8" customFormat="1" x14ac:dyDescent="0.25"/>
    <row r="74" spans="2:3" s="8" customFormat="1" x14ac:dyDescent="0.25"/>
    <row r="75" spans="2:3" s="8" customFormat="1" x14ac:dyDescent="0.25"/>
    <row r="76" spans="2:3" s="8" customFormat="1" x14ac:dyDescent="0.25"/>
    <row r="77" spans="2:3" s="8" customFormat="1" x14ac:dyDescent="0.25"/>
    <row r="78" spans="2:3" s="8" customFormat="1" x14ac:dyDescent="0.25"/>
    <row r="79" spans="2:3" s="8" customFormat="1" x14ac:dyDescent="0.25"/>
    <row r="80" spans="2:3" s="8" customFormat="1" x14ac:dyDescent="0.25"/>
    <row r="81" spans="4:4" s="8" customFormat="1" x14ac:dyDescent="0.25"/>
    <row r="82" spans="4:4" s="8" customFormat="1" x14ac:dyDescent="0.25"/>
    <row r="83" spans="4:4" s="8" customFormat="1" x14ac:dyDescent="0.25">
      <c r="D83" s="8" t="s">
        <v>37</v>
      </c>
    </row>
    <row r="84" spans="4:4" s="8" customFormat="1" x14ac:dyDescent="0.25"/>
    <row r="85" spans="4:4" s="8" customFormat="1" x14ac:dyDescent="0.25"/>
    <row r="86" spans="4:4" s="8" customFormat="1" x14ac:dyDescent="0.25"/>
    <row r="87" spans="4:4" s="8" customFormat="1" x14ac:dyDescent="0.25"/>
    <row r="88" spans="4:4" s="8" customFormat="1" x14ac:dyDescent="0.25"/>
    <row r="89" spans="4:4" s="8" customFormat="1" x14ac:dyDescent="0.25"/>
    <row r="90" spans="4:4" s="8" customFormat="1" x14ac:dyDescent="0.25"/>
    <row r="91" spans="4:4" s="8" customFormat="1" x14ac:dyDescent="0.25"/>
    <row r="92" spans="4:4" s="8" customFormat="1" x14ac:dyDescent="0.25"/>
    <row r="93" spans="4:4" s="8" customFormat="1" x14ac:dyDescent="0.25"/>
    <row r="94" spans="4:4" s="8" customFormat="1" x14ac:dyDescent="0.25"/>
    <row r="95" spans="4:4" s="8" customFormat="1" x14ac:dyDescent="0.25"/>
    <row r="96" spans="4:4"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sheetData>
  <sheetProtection password="C64D" sheet="1" objects="1" scenarios="1" formatCells="0" insertHyperlinks="0"/>
  <mergeCells count="34">
    <mergeCell ref="B49:E49"/>
    <mergeCell ref="B30:E30"/>
    <mergeCell ref="B24:E24"/>
    <mergeCell ref="B25:E25"/>
    <mergeCell ref="B22:E22"/>
    <mergeCell ref="B28:E28"/>
    <mergeCell ref="B27:E27"/>
    <mergeCell ref="B45:E45"/>
    <mergeCell ref="B39:E39"/>
    <mergeCell ref="B40:E40"/>
    <mergeCell ref="B42:E42"/>
    <mergeCell ref="B43:E43"/>
    <mergeCell ref="B18:E18"/>
    <mergeCell ref="B19:E19"/>
    <mergeCell ref="B21:E21"/>
    <mergeCell ref="D4:E4"/>
    <mergeCell ref="B4:C4"/>
    <mergeCell ref="B15:E15"/>
    <mergeCell ref="B3:C3"/>
    <mergeCell ref="D3:E3"/>
    <mergeCell ref="C2:E2"/>
    <mergeCell ref="B46:E47"/>
    <mergeCell ref="B9:E9"/>
    <mergeCell ref="B10:E10"/>
    <mergeCell ref="B12:E12"/>
    <mergeCell ref="B6:E6"/>
    <mergeCell ref="B7:E7"/>
    <mergeCell ref="B31:E31"/>
    <mergeCell ref="B33:E33"/>
    <mergeCell ref="B34:E34"/>
    <mergeCell ref="B36:E36"/>
    <mergeCell ref="B37:E37"/>
    <mergeCell ref="B13:E13"/>
    <mergeCell ref="B16:E16"/>
  </mergeCells>
  <dataValidations count="9">
    <dataValidation type="textLength" operator="lessThanOrEqual" allowBlank="1" showInputMessage="1" showErrorMessage="1" error="El número de caracteres introducidos es mayor que 500" sqref="B35 B38 B41 B48 B44">
      <formula1>500</formula1>
    </dataValidation>
    <dataValidation type="textLength" operator="lessThanOrEqual" allowBlank="1" showInputMessage="1" showErrorMessage="1" error="El número de caracteres introducidos es mayor que 1000" sqref="B8 B31:E31 B7:E7 B20 B17 B25:E25 G16 B11 G31 G34 B26 B29 B28:E28">
      <formula1>1000</formula1>
    </dataValidation>
    <dataValidation type="textLength" operator="lessThanOrEqual" allowBlank="1" showInputMessage="1" showErrorMessage="1" error="El número de caracteres introducidos es mayor que 3000" sqref="B46:E47 B32 C50:D50 B50 E50">
      <formula1>3000</formula1>
    </dataValidation>
    <dataValidation type="textLength" operator="lessThanOrEqual" allowBlank="1" showInputMessage="1" showErrorMessage="1" error="El número de caracteres introducidos es mayor que 800" sqref="B10:E10 B13:E13 B16:E16">
      <formula1>800</formula1>
    </dataValidation>
    <dataValidation type="textLength" operator="lessThanOrEqual" allowBlank="1" showInputMessage="1" showErrorMessage="1" error="El número de caracteres introducidos es mayor que 2000" sqref="B19:E19 B22:E22 B34:E34">
      <formula1>2000</formula1>
    </dataValidation>
    <dataValidation type="textLength" operator="lessThanOrEqual" allowBlank="1" showInputMessage="1" showErrorMessage="1" error="El número de caracteres introducidos es mayor que 1500" sqref="B37:E37 B40:E40 B43:E43">
      <formula1>1500</formula1>
    </dataValidation>
    <dataValidation type="textLength" operator="lessThanOrEqual" allowBlank="1" showInputMessage="1" showErrorMessage="1" error="El número de caracteres introducidos es mayor que 1" sqref="C51:D60">
      <formula1>1</formula1>
    </dataValidation>
    <dataValidation type="textLength" operator="lessThanOrEqual" allowBlank="1" showInputMessage="1" showErrorMessage="1" error="El número de caracteres introducidos es mayor que 60" sqref="B51:B60">
      <formula1>60</formula1>
    </dataValidation>
    <dataValidation type="textLength" operator="lessThanOrEqual" allowBlank="1" showInputMessage="1" showErrorMessage="1" error="El número de caracteres introducidos es mayor que 140" sqref="E51:E60">
      <formula1>140</formula1>
    </dataValidation>
  </dataValidations>
  <hyperlinks>
    <hyperlink ref="G16" r:id="rId1"/>
  </hyperlinks>
  <pageMargins left="0.7" right="0.7" top="0.75" bottom="0.75" header="0.3" footer="0.3"/>
  <pageSetup paperSize="9" scale="54" fitToHeight="0" orientation="portrait" r:id="rId2"/>
  <rowBreaks count="3" manualBreakCount="3">
    <brk id="19" min="1" max="4" man="1"/>
    <brk id="32" min="1" max="4" man="1"/>
    <brk id="47" min="1"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Z686"/>
  <sheetViews>
    <sheetView tabSelected="1" topLeftCell="A16" zoomScaleNormal="100" zoomScaleSheetLayoutView="100" workbookViewId="0">
      <selection activeCell="F20" sqref="F20:G20"/>
    </sheetView>
  </sheetViews>
  <sheetFormatPr baseColWidth="10" defaultColWidth="11.42578125" defaultRowHeight="15" x14ac:dyDescent="0.25"/>
  <cols>
    <col min="1" max="1" width="11.42578125" style="8"/>
    <col min="2" max="3" width="27" style="16" customWidth="1"/>
    <col min="4" max="4" width="13.140625" style="16" customWidth="1"/>
    <col min="5" max="5" width="20.7109375" style="16" customWidth="1"/>
    <col min="6" max="6" width="14.85546875" style="16" customWidth="1"/>
    <col min="7" max="7" width="11.85546875" style="16" bestFit="1" customWidth="1"/>
    <col min="8" max="13" width="11.42578125" style="16"/>
    <col min="14" max="130" width="11.42578125" style="8"/>
    <col min="131" max="16384" width="11.42578125" style="16"/>
  </cols>
  <sheetData>
    <row r="1" spans="2:13" s="8" customFormat="1" x14ac:dyDescent="0.25">
      <c r="B1" s="17" t="s">
        <v>51</v>
      </c>
      <c r="C1" s="17"/>
    </row>
    <row r="2" spans="2:13" s="8" customFormat="1" ht="98.25" customHeight="1" x14ac:dyDescent="0.25">
      <c r="B2" s="110" t="s">
        <v>101</v>
      </c>
      <c r="C2" s="110"/>
      <c r="D2" s="110"/>
      <c r="E2" s="110"/>
      <c r="F2" s="110"/>
      <c r="G2" s="110"/>
      <c r="H2" s="110"/>
      <c r="I2" s="110"/>
      <c r="J2" s="110"/>
      <c r="K2" s="110"/>
    </row>
    <row r="3" spans="2:13" s="8" customFormat="1" ht="15.75" thickBot="1" x14ac:dyDescent="0.3"/>
    <row r="4" spans="2:13" ht="60" customHeight="1" x14ac:dyDescent="0.25">
      <c r="B4" s="164" t="s">
        <v>53</v>
      </c>
      <c r="C4" s="164" t="s">
        <v>74</v>
      </c>
      <c r="D4" s="168" t="s">
        <v>93</v>
      </c>
      <c r="E4" s="170" t="s">
        <v>94</v>
      </c>
      <c r="F4" s="172" t="s">
        <v>95</v>
      </c>
      <c r="G4" s="173"/>
      <c r="H4" s="162" t="s">
        <v>96</v>
      </c>
      <c r="I4" s="163"/>
      <c r="J4" s="174" t="s">
        <v>98</v>
      </c>
      <c r="K4" s="175"/>
      <c r="L4" s="8"/>
      <c r="M4" s="22" t="s">
        <v>47</v>
      </c>
    </row>
    <row r="5" spans="2:13" ht="30.75" thickBot="1" x14ac:dyDescent="0.3">
      <c r="B5" s="165"/>
      <c r="C5" s="165"/>
      <c r="D5" s="169"/>
      <c r="E5" s="171"/>
      <c r="F5" s="51" t="s">
        <v>48</v>
      </c>
      <c r="G5" s="52" t="s">
        <v>49</v>
      </c>
      <c r="H5" s="52" t="s">
        <v>48</v>
      </c>
      <c r="I5" s="53" t="s">
        <v>49</v>
      </c>
      <c r="J5" s="35" t="s">
        <v>48</v>
      </c>
      <c r="K5" s="36" t="s">
        <v>49</v>
      </c>
      <c r="L5" s="8"/>
      <c r="M5" s="23"/>
    </row>
    <row r="6" spans="2:13" ht="21" customHeight="1" x14ac:dyDescent="0.25">
      <c r="B6" s="79" t="s">
        <v>126</v>
      </c>
      <c r="C6" s="79" t="s">
        <v>129</v>
      </c>
      <c r="D6" s="29">
        <f t="shared" ref="D6" si="0">E6+J6+K6</f>
        <v>30000</v>
      </c>
      <c r="E6" s="41"/>
      <c r="F6" s="33">
        <v>30000</v>
      </c>
      <c r="G6" s="25"/>
      <c r="H6" s="25"/>
      <c r="I6" s="26"/>
      <c r="J6" s="69">
        <f t="shared" ref="J6" si="1">F6+H6</f>
        <v>30000</v>
      </c>
      <c r="K6" s="70">
        <f t="shared" ref="K6" si="2">G6+I6</f>
        <v>0</v>
      </c>
      <c r="L6" s="8"/>
      <c r="M6" s="24" t="str">
        <f>IF(D6=(E6+F6+G6+H6+I6),"OK","ERROR")</f>
        <v>OK</v>
      </c>
    </row>
    <row r="7" spans="2:13" x14ac:dyDescent="0.25">
      <c r="B7" s="80" t="s">
        <v>127</v>
      </c>
      <c r="C7" s="79" t="s">
        <v>128</v>
      </c>
      <c r="D7" s="30">
        <f>E7+J7+K7</f>
        <v>30000</v>
      </c>
      <c r="E7" s="42">
        <v>10000</v>
      </c>
      <c r="F7" s="34">
        <v>10000</v>
      </c>
      <c r="G7" s="27">
        <v>10000</v>
      </c>
      <c r="H7" s="27"/>
      <c r="I7" s="28"/>
      <c r="J7" s="71">
        <f>F7+H7</f>
        <v>10000</v>
      </c>
      <c r="K7" s="72">
        <f>G7+I7</f>
        <v>10000</v>
      </c>
      <c r="L7" s="8"/>
      <c r="M7" s="24" t="str">
        <f>IF(D7=(E7+F7+G7+H7+I7),"OK","ERROR")</f>
        <v>OK</v>
      </c>
    </row>
    <row r="8" spans="2:13" ht="45" x14ac:dyDescent="0.25">
      <c r="B8" s="81" t="s">
        <v>143</v>
      </c>
      <c r="C8" s="79" t="s">
        <v>146</v>
      </c>
      <c r="D8" s="30">
        <f t="shared" ref="D8:D19" si="3">E8+J8+K8</f>
        <v>30000</v>
      </c>
      <c r="E8" s="42"/>
      <c r="F8" s="34">
        <v>30000</v>
      </c>
      <c r="G8" s="27"/>
      <c r="H8" s="27"/>
      <c r="I8" s="28"/>
      <c r="J8" s="71">
        <f t="shared" ref="J8:J19" si="4">F8+H8</f>
        <v>30000</v>
      </c>
      <c r="K8" s="72">
        <f t="shared" ref="K8:K19" si="5">G8+I8</f>
        <v>0</v>
      </c>
      <c r="L8" s="8"/>
      <c r="M8" s="24" t="str">
        <f t="shared" ref="M8:M20" si="6">IF(D8=(E8+F8+G8+H8+I8),"OK","ERROR")</f>
        <v>OK</v>
      </c>
    </row>
    <row r="9" spans="2:13" ht="60" x14ac:dyDescent="0.25">
      <c r="B9" s="80" t="s">
        <v>136</v>
      </c>
      <c r="C9" s="79" t="s">
        <v>147</v>
      </c>
      <c r="D9" s="30">
        <f t="shared" si="3"/>
        <v>200000</v>
      </c>
      <c r="E9" s="42">
        <v>140000</v>
      </c>
      <c r="F9" s="34">
        <v>60000</v>
      </c>
      <c r="G9" s="27"/>
      <c r="H9" s="27"/>
      <c r="I9" s="28"/>
      <c r="J9" s="71">
        <f t="shared" si="4"/>
        <v>60000</v>
      </c>
      <c r="K9" s="72">
        <f t="shared" si="5"/>
        <v>0</v>
      </c>
      <c r="L9" s="8"/>
      <c r="M9" s="24" t="str">
        <f t="shared" si="6"/>
        <v>OK</v>
      </c>
    </row>
    <row r="10" spans="2:13" ht="90" x14ac:dyDescent="0.25">
      <c r="B10" s="80" t="s">
        <v>130</v>
      </c>
      <c r="C10" s="79" t="s">
        <v>148</v>
      </c>
      <c r="D10" s="30">
        <f t="shared" si="3"/>
        <v>90000</v>
      </c>
      <c r="E10" s="42"/>
      <c r="F10" s="34">
        <v>90000</v>
      </c>
      <c r="G10" s="27"/>
      <c r="H10" s="27"/>
      <c r="I10" s="28"/>
      <c r="J10" s="71">
        <f t="shared" si="4"/>
        <v>90000</v>
      </c>
      <c r="K10" s="72">
        <f t="shared" si="5"/>
        <v>0</v>
      </c>
      <c r="L10" s="8"/>
      <c r="M10" s="24" t="str">
        <f t="shared" si="6"/>
        <v>OK</v>
      </c>
    </row>
    <row r="11" spans="2:13" ht="30" x14ac:dyDescent="0.25">
      <c r="B11" s="80" t="s">
        <v>131</v>
      </c>
      <c r="C11" s="79" t="s">
        <v>137</v>
      </c>
      <c r="D11" s="30">
        <f t="shared" si="3"/>
        <v>30000</v>
      </c>
      <c r="E11" s="42">
        <v>15000</v>
      </c>
      <c r="F11" s="34">
        <v>15000</v>
      </c>
      <c r="G11" s="27"/>
      <c r="H11" s="27"/>
      <c r="I11" s="28"/>
      <c r="J11" s="71">
        <f t="shared" si="4"/>
        <v>15000</v>
      </c>
      <c r="K11" s="72">
        <f t="shared" si="5"/>
        <v>0</v>
      </c>
      <c r="L11" s="8"/>
      <c r="M11" s="24" t="str">
        <f t="shared" si="6"/>
        <v>OK</v>
      </c>
    </row>
    <row r="12" spans="2:13" x14ac:dyDescent="0.25">
      <c r="B12" s="80" t="s">
        <v>132</v>
      </c>
      <c r="C12" s="79" t="s">
        <v>165</v>
      </c>
      <c r="D12" s="30">
        <f t="shared" si="3"/>
        <v>20000</v>
      </c>
      <c r="E12" s="42">
        <v>20000</v>
      </c>
      <c r="F12" s="34"/>
      <c r="G12" s="27"/>
      <c r="H12" s="27"/>
      <c r="I12" s="28"/>
      <c r="J12" s="71">
        <f t="shared" si="4"/>
        <v>0</v>
      </c>
      <c r="K12" s="72">
        <f t="shared" si="5"/>
        <v>0</v>
      </c>
      <c r="L12" s="8"/>
      <c r="M12" s="24" t="str">
        <f t="shared" si="6"/>
        <v>OK</v>
      </c>
    </row>
    <row r="13" spans="2:13" ht="60" x14ac:dyDescent="0.25">
      <c r="B13" s="80" t="s">
        <v>133</v>
      </c>
      <c r="C13" s="79" t="s">
        <v>149</v>
      </c>
      <c r="D13" s="30">
        <f t="shared" si="3"/>
        <v>80000</v>
      </c>
      <c r="E13" s="42">
        <v>50000</v>
      </c>
      <c r="F13" s="34">
        <f>4*500*15</f>
        <v>30000</v>
      </c>
      <c r="G13" s="27"/>
      <c r="H13" s="27"/>
      <c r="I13" s="28"/>
      <c r="J13" s="71">
        <f t="shared" si="4"/>
        <v>30000</v>
      </c>
      <c r="K13" s="72">
        <f t="shared" si="5"/>
        <v>0</v>
      </c>
      <c r="L13" s="8"/>
      <c r="M13" s="24" t="str">
        <f t="shared" si="6"/>
        <v>OK</v>
      </c>
    </row>
    <row r="14" spans="2:13" ht="30" x14ac:dyDescent="0.25">
      <c r="B14" s="80" t="s">
        <v>134</v>
      </c>
      <c r="C14" s="79" t="s">
        <v>150</v>
      </c>
      <c r="D14" s="30">
        <f t="shared" si="3"/>
        <v>42500</v>
      </c>
      <c r="E14" s="42">
        <v>10000</v>
      </c>
      <c r="F14" s="34">
        <v>32500</v>
      </c>
      <c r="G14" s="27"/>
      <c r="H14" s="27"/>
      <c r="I14" s="28"/>
      <c r="J14" s="71">
        <f t="shared" si="4"/>
        <v>32500</v>
      </c>
      <c r="K14" s="72">
        <f t="shared" si="5"/>
        <v>0</v>
      </c>
      <c r="L14" s="8"/>
      <c r="M14" s="24" t="str">
        <f t="shared" si="6"/>
        <v>OK</v>
      </c>
    </row>
    <row r="15" spans="2:13" ht="45" x14ac:dyDescent="0.25">
      <c r="B15" s="80" t="s">
        <v>135</v>
      </c>
      <c r="C15" s="79" t="s">
        <v>142</v>
      </c>
      <c r="D15" s="30">
        <f t="shared" si="3"/>
        <v>10000</v>
      </c>
      <c r="E15" s="42">
        <v>5000</v>
      </c>
      <c r="F15" s="34">
        <v>5000</v>
      </c>
      <c r="G15" s="27"/>
      <c r="H15" s="27"/>
      <c r="I15" s="28"/>
      <c r="J15" s="71">
        <f t="shared" si="4"/>
        <v>5000</v>
      </c>
      <c r="K15" s="72">
        <f t="shared" si="5"/>
        <v>0</v>
      </c>
      <c r="L15" s="8"/>
      <c r="M15" s="24" t="str">
        <f t="shared" si="6"/>
        <v>OK</v>
      </c>
    </row>
    <row r="16" spans="2:13" ht="75" x14ac:dyDescent="0.25">
      <c r="B16" s="80" t="s">
        <v>138</v>
      </c>
      <c r="C16" s="79" t="s">
        <v>139</v>
      </c>
      <c r="D16" s="30">
        <f t="shared" si="3"/>
        <v>7500</v>
      </c>
      <c r="E16" s="42"/>
      <c r="F16" s="34">
        <v>7500</v>
      </c>
      <c r="G16" s="27"/>
      <c r="H16" s="27"/>
      <c r="I16" s="28"/>
      <c r="J16" s="71">
        <f t="shared" si="4"/>
        <v>7500</v>
      </c>
      <c r="K16" s="72">
        <f t="shared" si="5"/>
        <v>0</v>
      </c>
      <c r="L16" s="8"/>
      <c r="M16" s="24" t="str">
        <f t="shared" si="6"/>
        <v>OK</v>
      </c>
    </row>
    <row r="17" spans="2:13" ht="30" x14ac:dyDescent="0.25">
      <c r="B17" s="80" t="s">
        <v>144</v>
      </c>
      <c r="C17" s="79" t="s">
        <v>145</v>
      </c>
      <c r="D17" s="30">
        <f t="shared" si="3"/>
        <v>58140</v>
      </c>
      <c r="E17" s="42"/>
      <c r="F17" s="34">
        <f>153000*0.38</f>
        <v>58140</v>
      </c>
      <c r="G17" s="27"/>
      <c r="H17" s="27"/>
      <c r="I17" s="28"/>
      <c r="J17" s="71">
        <f t="shared" si="4"/>
        <v>58140</v>
      </c>
      <c r="K17" s="72">
        <f t="shared" si="5"/>
        <v>0</v>
      </c>
      <c r="L17" s="8"/>
      <c r="M17" s="24" t="str">
        <f t="shared" si="6"/>
        <v>OK</v>
      </c>
    </row>
    <row r="18" spans="2:13" ht="45" x14ac:dyDescent="0.25">
      <c r="B18" s="80" t="s">
        <v>163</v>
      </c>
      <c r="C18" s="79" t="s">
        <v>164</v>
      </c>
      <c r="D18" s="30">
        <f t="shared" si="3"/>
        <v>85000</v>
      </c>
      <c r="E18" s="42"/>
      <c r="F18" s="34"/>
      <c r="G18" s="27">
        <v>85000</v>
      </c>
      <c r="H18" s="27"/>
      <c r="I18" s="28"/>
      <c r="J18" s="71">
        <f t="shared" si="4"/>
        <v>0</v>
      </c>
      <c r="K18" s="72">
        <f t="shared" si="5"/>
        <v>85000</v>
      </c>
      <c r="L18" s="8"/>
      <c r="M18" s="24" t="str">
        <f t="shared" si="6"/>
        <v>OK</v>
      </c>
    </row>
    <row r="19" spans="2:13" ht="15.75" thickBot="1" x14ac:dyDescent="0.3">
      <c r="B19" s="82"/>
      <c r="C19" s="83"/>
      <c r="D19" s="31">
        <f t="shared" si="3"/>
        <v>0</v>
      </c>
      <c r="E19" s="42"/>
      <c r="F19" s="34"/>
      <c r="G19" s="27"/>
      <c r="H19" s="27"/>
      <c r="I19" s="28"/>
      <c r="J19" s="71">
        <f t="shared" si="4"/>
        <v>0</v>
      </c>
      <c r="K19" s="72">
        <f t="shared" si="5"/>
        <v>0</v>
      </c>
      <c r="L19" s="8"/>
      <c r="M19" s="24" t="str">
        <f t="shared" si="6"/>
        <v>OK</v>
      </c>
    </row>
    <row r="20" spans="2:13" ht="15.75" thickBot="1" x14ac:dyDescent="0.3">
      <c r="B20" s="166" t="s">
        <v>55</v>
      </c>
      <c r="C20" s="167"/>
      <c r="D20" s="32">
        <f>SUM(D6:D19)</f>
        <v>713140</v>
      </c>
      <c r="E20" s="54">
        <f>ROUND(SUM(E6:E19),0)</f>
        <v>250000</v>
      </c>
      <c r="F20" s="55">
        <f t="shared" ref="F20:K20" si="7">ROUND(SUM(F6:F19),0)</f>
        <v>368140</v>
      </c>
      <c r="G20" s="56">
        <f t="shared" si="7"/>
        <v>95000</v>
      </c>
      <c r="H20" s="56">
        <f t="shared" si="7"/>
        <v>0</v>
      </c>
      <c r="I20" s="57">
        <f t="shared" si="7"/>
        <v>0</v>
      </c>
      <c r="J20" s="37">
        <f t="shared" si="7"/>
        <v>368140</v>
      </c>
      <c r="K20" s="38">
        <f t="shared" si="7"/>
        <v>95000</v>
      </c>
      <c r="L20" s="8"/>
      <c r="M20" s="24" t="str">
        <f t="shared" si="6"/>
        <v>OK</v>
      </c>
    </row>
    <row r="21" spans="2:13" ht="15.75" thickBot="1" x14ac:dyDescent="0.3">
      <c r="B21" s="166" t="s">
        <v>50</v>
      </c>
      <c r="C21" s="167"/>
      <c r="D21" s="50">
        <v>1</v>
      </c>
      <c r="E21" s="58">
        <f>E20/$D$20</f>
        <v>0.35056230193229942</v>
      </c>
      <c r="F21" s="59">
        <f t="shared" ref="F21:K21" si="8">F20/$D$20</f>
        <v>0.51622402333342676</v>
      </c>
      <c r="G21" s="60">
        <f t="shared" si="8"/>
        <v>0.13321367473427378</v>
      </c>
      <c r="H21" s="60">
        <f t="shared" ref="H21:I21" si="9">H20/$D$20</f>
        <v>0</v>
      </c>
      <c r="I21" s="61">
        <f t="shared" si="9"/>
        <v>0</v>
      </c>
      <c r="J21" s="39">
        <f t="shared" si="8"/>
        <v>0.51622402333342676</v>
      </c>
      <c r="K21" s="40">
        <f t="shared" si="8"/>
        <v>0.13321367473427378</v>
      </c>
      <c r="L21" s="8"/>
      <c r="M21" s="23"/>
    </row>
    <row r="22" spans="2:13" x14ac:dyDescent="0.25">
      <c r="B22" s="8"/>
      <c r="C22" s="8"/>
      <c r="D22" s="8"/>
      <c r="E22" s="8"/>
      <c r="F22" s="8"/>
      <c r="G22" s="8"/>
      <c r="H22" s="8"/>
      <c r="I22" s="8"/>
      <c r="J22" s="8"/>
      <c r="K22" s="8"/>
      <c r="L22" s="8"/>
      <c r="M22" s="8"/>
    </row>
    <row r="23" spans="2:13" x14ac:dyDescent="0.25">
      <c r="B23" s="8"/>
      <c r="C23" s="8"/>
      <c r="D23" s="8"/>
      <c r="E23" s="8"/>
      <c r="F23" s="8"/>
      <c r="G23" s="8"/>
      <c r="H23" s="8"/>
      <c r="I23" s="8"/>
      <c r="J23" s="8"/>
      <c r="K23" s="8"/>
      <c r="L23" s="8"/>
      <c r="M23" s="8"/>
    </row>
    <row r="24" spans="2:13" x14ac:dyDescent="0.25">
      <c r="B24" s="177" t="s">
        <v>54</v>
      </c>
      <c r="C24" s="177"/>
      <c r="D24" s="177"/>
      <c r="E24" s="177"/>
      <c r="F24" s="177"/>
      <c r="G24" s="177"/>
      <c r="H24" s="73"/>
      <c r="I24" s="73"/>
      <c r="J24" s="73"/>
      <c r="K24" s="73"/>
      <c r="L24" s="8"/>
      <c r="M24" s="8"/>
    </row>
    <row r="25" spans="2:13" ht="15.75" customHeight="1" x14ac:dyDescent="0.25">
      <c r="B25" s="176" t="s">
        <v>102</v>
      </c>
      <c r="C25" s="176"/>
      <c r="D25" s="176"/>
      <c r="E25" s="176"/>
      <c r="F25" s="176"/>
      <c r="G25" s="43" t="str">
        <f>IF(E20&gt;=100000,"OK","ERROR")</f>
        <v>OK</v>
      </c>
      <c r="H25" s="73"/>
      <c r="I25" s="73"/>
      <c r="J25" s="73"/>
      <c r="K25" s="73"/>
      <c r="L25" s="8"/>
      <c r="M25" s="8"/>
    </row>
    <row r="26" spans="2:13" ht="15.75" customHeight="1" x14ac:dyDescent="0.25">
      <c r="B26" s="176" t="s">
        <v>103</v>
      </c>
      <c r="C26" s="176"/>
      <c r="D26" s="176"/>
      <c r="E26" s="176"/>
      <c r="F26" s="176"/>
      <c r="G26" s="43" t="str">
        <f>IF(E20&lt;=250000,"OK","ERROR")</f>
        <v>OK</v>
      </c>
      <c r="H26" s="73"/>
      <c r="I26" s="73"/>
      <c r="J26" s="73"/>
      <c r="K26" s="73"/>
      <c r="L26" s="8"/>
      <c r="M26" s="8"/>
    </row>
    <row r="27" spans="2:13" ht="15.75" customHeight="1" x14ac:dyDescent="0.25">
      <c r="B27" s="176" t="s">
        <v>75</v>
      </c>
      <c r="C27" s="176"/>
      <c r="D27" s="176"/>
      <c r="E27" s="176"/>
      <c r="F27" s="176"/>
      <c r="G27" s="43" t="str">
        <f>IF(E20&lt;=(D20/2),"OK","ERROR")</f>
        <v>OK</v>
      </c>
      <c r="H27" s="73"/>
      <c r="I27" s="73"/>
      <c r="J27" s="73"/>
      <c r="K27" s="73"/>
      <c r="L27" s="8"/>
      <c r="M27" s="8"/>
    </row>
    <row r="28" spans="2:13" ht="15.75" customHeight="1" x14ac:dyDescent="0.25">
      <c r="B28" s="176" t="s">
        <v>97</v>
      </c>
      <c r="C28" s="176"/>
      <c r="D28" s="176"/>
      <c r="E28" s="176"/>
      <c r="F28" s="176"/>
      <c r="G28" s="43" t="str">
        <f>IF(K20&lt;=(E20*0.4),"OK","ERROR")</f>
        <v>OK</v>
      </c>
      <c r="H28" s="73"/>
      <c r="I28" s="73"/>
      <c r="J28" s="73"/>
      <c r="K28" s="73"/>
      <c r="L28" s="8"/>
      <c r="M28" s="8"/>
    </row>
    <row r="29" spans="2:13" s="8" customFormat="1" x14ac:dyDescent="0.25"/>
    <row r="30" spans="2:13" s="8" customFormat="1" x14ac:dyDescent="0.25">
      <c r="I30" s="74"/>
    </row>
    <row r="31" spans="2:13" s="8" customFormat="1" x14ac:dyDescent="0.25">
      <c r="G31" s="43"/>
    </row>
    <row r="32" spans="2:13" s="8" customFormat="1" x14ac:dyDescent="0.25"/>
    <row r="33" spans="2:2" s="8" customFormat="1" x14ac:dyDescent="0.25"/>
    <row r="34" spans="2:2" s="8" customFormat="1" x14ac:dyDescent="0.25">
      <c r="B34" s="75"/>
    </row>
    <row r="35" spans="2:2" s="8" customFormat="1" x14ac:dyDescent="0.25">
      <c r="B35" s="76"/>
    </row>
    <row r="36" spans="2:2" s="8" customFormat="1" x14ac:dyDescent="0.25">
      <c r="B36" s="75"/>
    </row>
    <row r="37" spans="2:2" s="8" customFormat="1" x14ac:dyDescent="0.25">
      <c r="B37" s="77"/>
    </row>
    <row r="38" spans="2:2" s="8" customFormat="1" x14ac:dyDescent="0.25"/>
    <row r="39" spans="2:2" s="8" customFormat="1" x14ac:dyDescent="0.25"/>
    <row r="40" spans="2:2" s="8" customFormat="1" x14ac:dyDescent="0.25">
      <c r="B40" s="78"/>
    </row>
    <row r="41" spans="2:2" s="8" customFormat="1" x14ac:dyDescent="0.25"/>
    <row r="42" spans="2:2" s="8" customFormat="1" x14ac:dyDescent="0.25"/>
    <row r="43" spans="2:2" s="8" customFormat="1" x14ac:dyDescent="0.25"/>
    <row r="44" spans="2:2" s="8" customFormat="1" x14ac:dyDescent="0.25"/>
    <row r="45" spans="2:2" s="8" customFormat="1" x14ac:dyDescent="0.25"/>
    <row r="46" spans="2:2" s="8" customFormat="1" x14ac:dyDescent="0.25"/>
    <row r="47" spans="2:2" s="8" customFormat="1" x14ac:dyDescent="0.25"/>
    <row r="48" spans="2:2"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row r="56" s="8" customFormat="1" x14ac:dyDescent="0.25"/>
    <row r="57" s="8" customFormat="1" x14ac:dyDescent="0.25"/>
    <row r="58" s="8" customFormat="1" x14ac:dyDescent="0.25"/>
    <row r="59" s="8" customFormat="1" x14ac:dyDescent="0.25"/>
    <row r="60" s="8" customFormat="1" x14ac:dyDescent="0.25"/>
    <row r="61" s="8" customFormat="1" x14ac:dyDescent="0.25"/>
    <row r="62" s="8" customFormat="1" x14ac:dyDescent="0.25"/>
    <row r="63" s="8" customFormat="1" x14ac:dyDescent="0.25"/>
    <row r="64" s="8" customFormat="1" x14ac:dyDescent="0.25"/>
    <row r="65" s="8" customFormat="1" x14ac:dyDescent="0.25"/>
    <row r="66" s="8" customFormat="1" x14ac:dyDescent="0.25"/>
    <row r="67" s="8" customFormat="1" x14ac:dyDescent="0.25"/>
    <row r="68" s="8" customFormat="1" x14ac:dyDescent="0.25"/>
    <row r="69" s="8" customFormat="1" x14ac:dyDescent="0.25"/>
    <row r="70" s="8" customFormat="1" x14ac:dyDescent="0.25"/>
    <row r="71" s="8" customFormat="1" x14ac:dyDescent="0.25"/>
    <row r="72" s="8" customFormat="1" x14ac:dyDescent="0.25"/>
    <row r="73" s="8" customFormat="1" x14ac:dyDescent="0.25"/>
    <row r="74" s="8" customFormat="1" x14ac:dyDescent="0.25"/>
    <row r="75" s="8" customFormat="1" x14ac:dyDescent="0.25"/>
    <row r="76" s="8" customFormat="1" x14ac:dyDescent="0.25"/>
    <row r="77" s="8" customFormat="1" x14ac:dyDescent="0.25"/>
    <row r="78" s="8" customFormat="1" x14ac:dyDescent="0.25"/>
    <row r="79" s="8" customFormat="1" x14ac:dyDescent="0.25"/>
    <row r="80" s="8" customFormat="1" x14ac:dyDescent="0.25"/>
    <row r="81" s="8" customFormat="1" x14ac:dyDescent="0.25"/>
    <row r="82" s="8" customFormat="1" x14ac:dyDescent="0.25"/>
    <row r="83" s="8" customFormat="1" x14ac:dyDescent="0.25"/>
    <row r="84" s="8" customFormat="1" x14ac:dyDescent="0.25"/>
    <row r="85" s="8" customFormat="1" x14ac:dyDescent="0.25"/>
    <row r="86" s="8" customFormat="1" x14ac:dyDescent="0.25"/>
    <row r="87" s="8" customFormat="1" x14ac:dyDescent="0.25"/>
    <row r="88" s="8" customFormat="1" x14ac:dyDescent="0.25"/>
    <row r="89" s="8" customFormat="1" x14ac:dyDescent="0.25"/>
    <row r="90" s="8" customFormat="1" x14ac:dyDescent="0.25"/>
    <row r="91" s="8" customFormat="1" x14ac:dyDescent="0.25"/>
    <row r="92" s="8" customFormat="1" x14ac:dyDescent="0.25"/>
    <row r="93" s="8" customFormat="1" x14ac:dyDescent="0.25"/>
    <row r="94" s="8" customFormat="1" x14ac:dyDescent="0.25"/>
    <row r="95" s="8" customFormat="1" x14ac:dyDescent="0.25"/>
    <row r="96"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row r="134" s="8" customFormat="1" x14ac:dyDescent="0.25"/>
    <row r="135" s="8" customFormat="1" x14ac:dyDescent="0.25"/>
    <row r="136" s="8" customFormat="1" x14ac:dyDescent="0.25"/>
    <row r="137" s="8" customFormat="1" x14ac:dyDescent="0.25"/>
    <row r="138" s="8" customFormat="1" x14ac:dyDescent="0.25"/>
    <row r="139" s="8" customFormat="1" x14ac:dyDescent="0.25"/>
    <row r="140" s="8" customFormat="1" x14ac:dyDescent="0.25"/>
    <row r="141" s="8" customFormat="1" x14ac:dyDescent="0.25"/>
    <row r="142" s="8" customFormat="1" x14ac:dyDescent="0.25"/>
    <row r="143" s="8" customFormat="1" x14ac:dyDescent="0.25"/>
    <row r="144"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row r="429" s="8" customFormat="1" x14ac:dyDescent="0.25"/>
    <row r="430" s="8" customFormat="1" x14ac:dyDescent="0.25"/>
    <row r="431" s="8" customFormat="1" x14ac:dyDescent="0.25"/>
    <row r="432" s="8" customFormat="1" x14ac:dyDescent="0.25"/>
    <row r="433" s="8" customFormat="1" x14ac:dyDescent="0.25"/>
    <row r="434" s="8" customFormat="1" x14ac:dyDescent="0.25"/>
    <row r="435" s="8" customFormat="1" x14ac:dyDescent="0.25"/>
    <row r="436" s="8" customFormat="1" x14ac:dyDescent="0.25"/>
    <row r="437" s="8" customFormat="1" x14ac:dyDescent="0.25"/>
    <row r="438" s="8" customFormat="1" x14ac:dyDescent="0.25"/>
    <row r="439" s="8" customFormat="1" x14ac:dyDescent="0.25"/>
    <row r="440" s="8" customFormat="1" x14ac:dyDescent="0.25"/>
    <row r="441" s="8" customFormat="1" x14ac:dyDescent="0.25"/>
    <row r="442" s="8" customFormat="1" x14ac:dyDescent="0.25"/>
    <row r="443" s="8" customFormat="1" x14ac:dyDescent="0.25"/>
    <row r="444" s="8" customFormat="1" x14ac:dyDescent="0.25"/>
    <row r="445" s="8" customFormat="1" x14ac:dyDescent="0.25"/>
    <row r="446" s="8" customFormat="1" x14ac:dyDescent="0.25"/>
    <row r="447" s="8" customFormat="1" x14ac:dyDescent="0.25"/>
    <row r="448" s="8" customFormat="1" x14ac:dyDescent="0.25"/>
    <row r="449" s="8" customFormat="1" x14ac:dyDescent="0.25"/>
    <row r="450" s="8" customFormat="1" x14ac:dyDescent="0.25"/>
    <row r="451" s="8" customFormat="1" x14ac:dyDescent="0.25"/>
    <row r="452" s="8" customFormat="1" x14ac:dyDescent="0.25"/>
    <row r="453" s="8" customFormat="1" x14ac:dyDescent="0.25"/>
    <row r="454" s="8" customFormat="1" x14ac:dyDescent="0.25"/>
    <row r="455" s="8" customFormat="1" x14ac:dyDescent="0.25"/>
    <row r="456" s="8" customFormat="1" x14ac:dyDescent="0.25"/>
    <row r="457" s="8" customFormat="1" x14ac:dyDescent="0.25"/>
    <row r="458" s="8" customFormat="1" x14ac:dyDescent="0.25"/>
    <row r="459" s="8" customFormat="1" x14ac:dyDescent="0.25"/>
    <row r="460" s="8" customFormat="1" x14ac:dyDescent="0.25"/>
    <row r="461" s="8" customFormat="1" x14ac:dyDescent="0.25"/>
    <row r="462" s="8" customFormat="1" x14ac:dyDescent="0.25"/>
    <row r="463" s="8" customFormat="1" x14ac:dyDescent="0.25"/>
    <row r="464" s="8" customFormat="1" x14ac:dyDescent="0.25"/>
    <row r="465" s="8" customFormat="1" x14ac:dyDescent="0.25"/>
    <row r="466" s="8" customFormat="1" x14ac:dyDescent="0.25"/>
    <row r="467" s="8" customFormat="1" x14ac:dyDescent="0.25"/>
    <row r="468" s="8" customFormat="1" x14ac:dyDescent="0.25"/>
    <row r="469" s="8" customFormat="1" x14ac:dyDescent="0.25"/>
    <row r="470" s="8" customFormat="1" x14ac:dyDescent="0.25"/>
    <row r="471" s="8" customFormat="1" x14ac:dyDescent="0.25"/>
    <row r="472" s="8" customFormat="1" x14ac:dyDescent="0.25"/>
    <row r="473" s="8" customFormat="1" x14ac:dyDescent="0.25"/>
    <row r="474" s="8" customFormat="1" x14ac:dyDescent="0.25"/>
    <row r="475" s="8" customFormat="1" x14ac:dyDescent="0.25"/>
    <row r="476" s="8" customFormat="1" x14ac:dyDescent="0.25"/>
    <row r="477" s="8" customFormat="1" x14ac:dyDescent="0.25"/>
    <row r="478" s="8" customFormat="1" x14ac:dyDescent="0.25"/>
    <row r="479" s="8" customFormat="1" x14ac:dyDescent="0.25"/>
    <row r="480" s="8" customFormat="1" x14ac:dyDescent="0.25"/>
    <row r="481" s="8" customFormat="1" x14ac:dyDescent="0.25"/>
    <row r="482" s="8" customFormat="1" x14ac:dyDescent="0.25"/>
    <row r="483" s="8" customFormat="1" x14ac:dyDescent="0.25"/>
    <row r="484" s="8" customFormat="1" x14ac:dyDescent="0.25"/>
    <row r="485" s="8" customFormat="1" x14ac:dyDescent="0.25"/>
    <row r="486" s="8" customFormat="1" x14ac:dyDescent="0.25"/>
    <row r="487" s="8" customFormat="1" x14ac:dyDescent="0.25"/>
    <row r="488" s="8" customFormat="1" x14ac:dyDescent="0.25"/>
    <row r="489" s="8" customFormat="1" x14ac:dyDescent="0.25"/>
    <row r="490" s="8" customFormat="1" x14ac:dyDescent="0.25"/>
    <row r="491" s="8" customFormat="1" x14ac:dyDescent="0.25"/>
    <row r="492" s="8" customFormat="1" x14ac:dyDescent="0.25"/>
    <row r="493" s="8" customFormat="1" x14ac:dyDescent="0.25"/>
    <row r="494" s="8" customFormat="1" x14ac:dyDescent="0.25"/>
    <row r="495" s="8" customFormat="1" x14ac:dyDescent="0.25"/>
    <row r="496" s="8" customFormat="1" x14ac:dyDescent="0.25"/>
    <row r="497" s="8" customFormat="1" x14ac:dyDescent="0.25"/>
    <row r="498" s="8" customFormat="1" x14ac:dyDescent="0.25"/>
    <row r="499" s="8" customFormat="1" x14ac:dyDescent="0.25"/>
    <row r="500" s="8" customFormat="1" x14ac:dyDescent="0.25"/>
    <row r="501" s="8" customFormat="1" x14ac:dyDescent="0.25"/>
    <row r="502" s="8" customFormat="1" x14ac:dyDescent="0.25"/>
    <row r="503" s="8" customFormat="1" x14ac:dyDescent="0.25"/>
    <row r="504" s="8" customFormat="1" x14ac:dyDescent="0.25"/>
    <row r="505" s="8" customFormat="1" x14ac:dyDescent="0.25"/>
    <row r="506" s="8" customFormat="1" x14ac:dyDescent="0.25"/>
    <row r="507" s="8" customFormat="1" x14ac:dyDescent="0.25"/>
    <row r="508" s="8" customFormat="1" x14ac:dyDescent="0.25"/>
    <row r="509" s="8" customFormat="1" x14ac:dyDescent="0.25"/>
    <row r="510" s="8" customFormat="1" x14ac:dyDescent="0.25"/>
    <row r="511" s="8" customFormat="1" x14ac:dyDescent="0.25"/>
    <row r="512" s="8" customFormat="1" x14ac:dyDescent="0.25"/>
    <row r="513" s="8" customFormat="1" x14ac:dyDescent="0.25"/>
    <row r="514" s="8" customFormat="1" x14ac:dyDescent="0.25"/>
    <row r="515" s="8" customFormat="1" x14ac:dyDescent="0.25"/>
    <row r="516" s="8" customFormat="1" x14ac:dyDescent="0.25"/>
    <row r="517" s="8" customFormat="1" x14ac:dyDescent="0.25"/>
    <row r="518" s="8" customFormat="1" x14ac:dyDescent="0.25"/>
    <row r="519" s="8" customFormat="1" x14ac:dyDescent="0.25"/>
    <row r="520" s="8" customFormat="1" x14ac:dyDescent="0.25"/>
    <row r="521" s="8" customFormat="1" x14ac:dyDescent="0.25"/>
    <row r="522" s="8" customFormat="1" x14ac:dyDescent="0.25"/>
    <row r="523" s="8" customFormat="1" x14ac:dyDescent="0.25"/>
    <row r="524" s="8" customFormat="1" x14ac:dyDescent="0.25"/>
    <row r="525" s="8" customFormat="1" x14ac:dyDescent="0.25"/>
    <row r="526" s="8" customFormat="1" x14ac:dyDescent="0.25"/>
    <row r="527" s="8" customFormat="1" x14ac:dyDescent="0.25"/>
    <row r="528" s="8" customFormat="1" x14ac:dyDescent="0.25"/>
    <row r="529" s="8" customFormat="1" x14ac:dyDescent="0.25"/>
    <row r="530" s="8" customFormat="1" x14ac:dyDescent="0.25"/>
    <row r="531" s="8" customFormat="1" x14ac:dyDescent="0.25"/>
    <row r="532" s="8" customFormat="1" x14ac:dyDescent="0.25"/>
    <row r="533" s="8" customFormat="1" x14ac:dyDescent="0.25"/>
    <row r="534" s="8" customFormat="1" x14ac:dyDescent="0.25"/>
    <row r="535" s="8" customFormat="1" x14ac:dyDescent="0.25"/>
    <row r="536" s="8" customFormat="1" x14ac:dyDescent="0.25"/>
    <row r="537" s="8" customFormat="1" x14ac:dyDescent="0.25"/>
    <row r="538" s="8" customFormat="1" x14ac:dyDescent="0.25"/>
    <row r="539" s="8" customFormat="1" x14ac:dyDescent="0.25"/>
    <row r="540" s="8" customFormat="1" x14ac:dyDescent="0.25"/>
    <row r="541" s="8" customFormat="1" x14ac:dyDescent="0.25"/>
    <row r="542" s="8" customFormat="1" x14ac:dyDescent="0.25"/>
    <row r="543" s="8" customFormat="1" x14ac:dyDescent="0.25"/>
    <row r="544" s="8" customFormat="1" x14ac:dyDescent="0.25"/>
    <row r="545" s="8" customFormat="1" x14ac:dyDescent="0.25"/>
    <row r="546" s="8" customFormat="1" x14ac:dyDescent="0.25"/>
    <row r="547" s="8" customFormat="1" x14ac:dyDescent="0.25"/>
    <row r="548" s="8" customFormat="1" x14ac:dyDescent="0.25"/>
    <row r="549" s="8" customFormat="1" x14ac:dyDescent="0.25"/>
    <row r="550" s="8" customFormat="1" x14ac:dyDescent="0.25"/>
    <row r="551" s="8" customFormat="1" x14ac:dyDescent="0.25"/>
    <row r="552" s="8" customFormat="1" x14ac:dyDescent="0.25"/>
    <row r="553" s="8" customFormat="1" x14ac:dyDescent="0.25"/>
    <row r="554" s="8" customFormat="1" x14ac:dyDescent="0.25"/>
    <row r="555" s="8" customFormat="1" x14ac:dyDescent="0.25"/>
    <row r="556" s="8" customFormat="1" x14ac:dyDescent="0.25"/>
    <row r="557" s="8" customFormat="1" x14ac:dyDescent="0.25"/>
    <row r="558" s="8" customFormat="1" x14ac:dyDescent="0.25"/>
    <row r="559" s="8" customFormat="1" x14ac:dyDescent="0.25"/>
    <row r="560" s="8" customFormat="1" x14ac:dyDescent="0.25"/>
    <row r="561" s="8" customFormat="1" x14ac:dyDescent="0.25"/>
    <row r="562" s="8" customFormat="1" x14ac:dyDescent="0.25"/>
    <row r="563" s="8" customFormat="1" x14ac:dyDescent="0.25"/>
    <row r="564" s="8" customFormat="1" x14ac:dyDescent="0.25"/>
    <row r="565" s="8" customFormat="1" x14ac:dyDescent="0.25"/>
    <row r="566" s="8" customFormat="1" x14ac:dyDescent="0.25"/>
    <row r="567" s="8" customFormat="1" x14ac:dyDescent="0.25"/>
    <row r="568" s="8" customFormat="1" x14ac:dyDescent="0.25"/>
    <row r="569" s="8" customFormat="1" x14ac:dyDescent="0.25"/>
    <row r="570" s="8" customFormat="1" x14ac:dyDescent="0.25"/>
    <row r="571" s="8" customFormat="1" x14ac:dyDescent="0.25"/>
    <row r="572" s="8" customFormat="1" x14ac:dyDescent="0.25"/>
    <row r="573" s="8" customFormat="1" x14ac:dyDescent="0.25"/>
    <row r="574" s="8" customFormat="1" x14ac:dyDescent="0.25"/>
    <row r="575" s="8" customFormat="1" x14ac:dyDescent="0.25"/>
    <row r="576" s="8" customFormat="1" x14ac:dyDescent="0.25"/>
    <row r="577" s="8" customFormat="1" x14ac:dyDescent="0.25"/>
    <row r="578" s="8" customFormat="1" x14ac:dyDescent="0.25"/>
    <row r="579" s="8" customFormat="1" x14ac:dyDescent="0.25"/>
    <row r="580" s="8" customFormat="1" x14ac:dyDescent="0.25"/>
    <row r="581" s="8" customFormat="1" x14ac:dyDescent="0.25"/>
    <row r="582" s="8" customFormat="1" x14ac:dyDescent="0.25"/>
    <row r="583" s="8" customFormat="1" x14ac:dyDescent="0.25"/>
    <row r="584" s="8" customFormat="1" x14ac:dyDescent="0.25"/>
    <row r="585" s="8" customFormat="1" x14ac:dyDescent="0.25"/>
    <row r="586" s="8" customFormat="1" x14ac:dyDescent="0.25"/>
    <row r="587" s="8" customFormat="1" x14ac:dyDescent="0.25"/>
    <row r="588" s="8" customFormat="1" x14ac:dyDescent="0.25"/>
    <row r="589" s="8" customFormat="1" x14ac:dyDescent="0.25"/>
    <row r="590" s="8" customFormat="1" x14ac:dyDescent="0.25"/>
    <row r="591" s="8" customFormat="1" x14ac:dyDescent="0.25"/>
    <row r="592" s="8" customFormat="1" x14ac:dyDescent="0.25"/>
    <row r="593" s="8" customFormat="1" x14ac:dyDescent="0.25"/>
    <row r="594" s="8" customFormat="1" x14ac:dyDescent="0.25"/>
    <row r="595" s="8" customFormat="1" x14ac:dyDescent="0.25"/>
    <row r="596" s="8" customFormat="1" x14ac:dyDescent="0.25"/>
    <row r="597" s="8" customFormat="1" x14ac:dyDescent="0.25"/>
    <row r="598" s="8" customFormat="1" x14ac:dyDescent="0.25"/>
    <row r="599" s="8" customFormat="1" x14ac:dyDescent="0.25"/>
    <row r="600" s="8" customFormat="1" x14ac:dyDescent="0.25"/>
    <row r="601" s="8" customFormat="1" x14ac:dyDescent="0.25"/>
    <row r="602" s="8" customFormat="1" x14ac:dyDescent="0.25"/>
    <row r="603" s="8" customFormat="1" x14ac:dyDescent="0.25"/>
    <row r="604" s="8" customFormat="1" x14ac:dyDescent="0.25"/>
    <row r="605" s="8" customFormat="1" x14ac:dyDescent="0.25"/>
    <row r="606" s="8" customFormat="1" x14ac:dyDescent="0.25"/>
    <row r="607" s="8" customFormat="1" x14ac:dyDescent="0.25"/>
    <row r="608" s="8" customFormat="1" x14ac:dyDescent="0.25"/>
    <row r="609" s="8" customFormat="1" x14ac:dyDescent="0.25"/>
    <row r="610" s="8" customFormat="1" x14ac:dyDescent="0.25"/>
    <row r="611" s="8" customFormat="1" x14ac:dyDescent="0.25"/>
    <row r="612" s="8" customFormat="1" x14ac:dyDescent="0.25"/>
    <row r="613" s="8" customFormat="1" x14ac:dyDescent="0.25"/>
    <row r="614" s="8" customFormat="1" x14ac:dyDescent="0.25"/>
    <row r="615" s="8" customFormat="1" x14ac:dyDescent="0.25"/>
    <row r="616" s="8" customFormat="1" x14ac:dyDescent="0.25"/>
    <row r="617" s="8" customFormat="1" x14ac:dyDescent="0.25"/>
    <row r="618" s="8" customFormat="1" x14ac:dyDescent="0.25"/>
    <row r="619" s="8" customFormat="1" x14ac:dyDescent="0.25"/>
    <row r="620" s="8" customFormat="1" x14ac:dyDescent="0.25"/>
    <row r="621" s="8" customFormat="1" x14ac:dyDescent="0.25"/>
    <row r="622" s="8" customFormat="1" x14ac:dyDescent="0.25"/>
    <row r="623" s="8" customFormat="1" x14ac:dyDescent="0.25"/>
    <row r="624" s="8" customFormat="1" x14ac:dyDescent="0.25"/>
    <row r="625" s="8" customFormat="1" x14ac:dyDescent="0.25"/>
    <row r="626" s="8" customFormat="1" x14ac:dyDescent="0.25"/>
    <row r="627" s="8" customFormat="1" x14ac:dyDescent="0.25"/>
    <row r="628" s="8" customFormat="1" x14ac:dyDescent="0.25"/>
    <row r="629" s="8" customFormat="1" x14ac:dyDescent="0.25"/>
    <row r="630" s="8" customFormat="1" x14ac:dyDescent="0.25"/>
    <row r="631" s="8" customFormat="1" x14ac:dyDescent="0.25"/>
    <row r="632" s="8" customFormat="1" x14ac:dyDescent="0.25"/>
    <row r="633" s="8" customFormat="1" x14ac:dyDescent="0.25"/>
    <row r="634" s="8" customFormat="1" x14ac:dyDescent="0.25"/>
    <row r="635" s="8" customFormat="1" x14ac:dyDescent="0.25"/>
    <row r="636" s="8" customFormat="1" x14ac:dyDescent="0.25"/>
    <row r="637" s="8" customFormat="1" x14ac:dyDescent="0.25"/>
    <row r="638" s="8" customFormat="1" x14ac:dyDescent="0.25"/>
    <row r="639" s="8" customFormat="1" x14ac:dyDescent="0.25"/>
    <row r="640" s="8" customFormat="1" x14ac:dyDescent="0.25"/>
    <row r="641" s="8" customFormat="1" x14ac:dyDescent="0.25"/>
    <row r="642" s="8" customFormat="1" x14ac:dyDescent="0.25"/>
    <row r="643" s="8" customFormat="1" x14ac:dyDescent="0.25"/>
    <row r="644" s="8" customFormat="1" x14ac:dyDescent="0.25"/>
    <row r="645" s="8" customFormat="1" x14ac:dyDescent="0.25"/>
    <row r="646" s="8" customFormat="1" x14ac:dyDescent="0.25"/>
    <row r="647" s="8" customFormat="1" x14ac:dyDescent="0.25"/>
    <row r="648" s="8" customFormat="1" x14ac:dyDescent="0.25"/>
    <row r="649" s="8" customFormat="1" x14ac:dyDescent="0.25"/>
    <row r="650" s="8" customFormat="1" x14ac:dyDescent="0.25"/>
    <row r="651" s="8" customFormat="1" x14ac:dyDescent="0.25"/>
    <row r="652" s="8" customFormat="1" x14ac:dyDescent="0.25"/>
    <row r="653" s="8" customFormat="1" x14ac:dyDescent="0.25"/>
    <row r="654" s="8" customFormat="1" x14ac:dyDescent="0.25"/>
    <row r="655" s="8" customFormat="1" x14ac:dyDescent="0.25"/>
    <row r="656" s="8" customFormat="1" x14ac:dyDescent="0.25"/>
    <row r="657" s="8" customFormat="1" x14ac:dyDescent="0.25"/>
    <row r="658" s="8" customFormat="1" x14ac:dyDescent="0.25"/>
    <row r="659" s="8" customFormat="1" x14ac:dyDescent="0.25"/>
    <row r="660" s="8" customFormat="1" x14ac:dyDescent="0.25"/>
    <row r="661" s="8" customFormat="1" x14ac:dyDescent="0.25"/>
    <row r="662" s="8" customFormat="1" x14ac:dyDescent="0.25"/>
    <row r="663" s="8" customFormat="1" x14ac:dyDescent="0.25"/>
    <row r="664" s="8" customFormat="1" x14ac:dyDescent="0.25"/>
    <row r="665" s="8" customFormat="1" x14ac:dyDescent="0.25"/>
    <row r="666" s="8" customFormat="1" x14ac:dyDescent="0.25"/>
    <row r="667" s="8" customFormat="1" x14ac:dyDescent="0.25"/>
    <row r="668" s="8" customFormat="1" x14ac:dyDescent="0.25"/>
    <row r="669" s="8" customFormat="1" x14ac:dyDescent="0.25"/>
    <row r="670" s="8" customFormat="1" x14ac:dyDescent="0.25"/>
    <row r="671" s="8" customFormat="1" x14ac:dyDescent="0.25"/>
    <row r="672" s="8" customFormat="1" x14ac:dyDescent="0.25"/>
    <row r="673" s="8" customFormat="1" x14ac:dyDescent="0.25"/>
    <row r="674" s="8" customFormat="1" x14ac:dyDescent="0.25"/>
    <row r="675" s="8" customFormat="1" x14ac:dyDescent="0.25"/>
    <row r="676" s="8" customFormat="1" x14ac:dyDescent="0.25"/>
    <row r="677" s="8" customFormat="1" x14ac:dyDescent="0.25"/>
    <row r="678" s="8" customFormat="1" x14ac:dyDescent="0.25"/>
    <row r="679" s="8" customFormat="1" x14ac:dyDescent="0.25"/>
    <row r="680" s="8" customFormat="1" x14ac:dyDescent="0.25"/>
    <row r="681" s="8" customFormat="1" x14ac:dyDescent="0.25"/>
    <row r="682" s="8" customFormat="1" x14ac:dyDescent="0.25"/>
    <row r="683" s="8" customFormat="1" x14ac:dyDescent="0.25"/>
    <row r="684" s="8" customFormat="1" x14ac:dyDescent="0.25"/>
    <row r="685" s="8" customFormat="1" x14ac:dyDescent="0.25"/>
    <row r="686" s="8" customFormat="1" x14ac:dyDescent="0.25"/>
  </sheetData>
  <sheetProtection password="C64D" sheet="1" objects="1" scenarios="1"/>
  <mergeCells count="15">
    <mergeCell ref="B27:F27"/>
    <mergeCell ref="B28:F28"/>
    <mergeCell ref="B25:F25"/>
    <mergeCell ref="B26:F26"/>
    <mergeCell ref="B24:G24"/>
    <mergeCell ref="B2:K2"/>
    <mergeCell ref="H4:I4"/>
    <mergeCell ref="C4:C5"/>
    <mergeCell ref="B20:C20"/>
    <mergeCell ref="B21:C21"/>
    <mergeCell ref="B4:B5"/>
    <mergeCell ref="D4:D5"/>
    <mergeCell ref="E4:E5"/>
    <mergeCell ref="F4:G4"/>
    <mergeCell ref="J4:K4"/>
  </mergeCells>
  <conditionalFormatting sqref="M6:M20">
    <cfRule type="cellIs" dxfId="10" priority="14" operator="equal">
      <formula>"ERROR"</formula>
    </cfRule>
    <cfRule type="cellIs" dxfId="9" priority="15" operator="equal">
      <formula>"OK"</formula>
    </cfRule>
  </conditionalFormatting>
  <conditionalFormatting sqref="G27">
    <cfRule type="cellIs" dxfId="8" priority="10" operator="equal">
      <formula>"ERROR"</formula>
    </cfRule>
    <cfRule type="cellIs" dxfId="7" priority="11" operator="equal">
      <formula>"OK"</formula>
    </cfRule>
  </conditionalFormatting>
  <conditionalFormatting sqref="G28">
    <cfRule type="cellIs" dxfId="6" priority="4" operator="equal">
      <formula>"ERROR"</formula>
    </cfRule>
    <cfRule type="cellIs" dxfId="5" priority="5" operator="equal">
      <formula>"OK"</formula>
    </cfRule>
  </conditionalFormatting>
  <conditionalFormatting sqref="G25:G26">
    <cfRule type="cellIs" dxfId="4" priority="8" operator="equal">
      <formula>"ERROR"</formula>
    </cfRule>
    <cfRule type="cellIs" dxfId="3" priority="9" operator="equal">
      <formula>"OK"</formula>
    </cfRule>
  </conditionalFormatting>
  <conditionalFormatting sqref="H25">
    <cfRule type="expression" dxfId="2" priority="3">
      <formula>"G25=ERROR"</formula>
    </cfRule>
  </conditionalFormatting>
  <conditionalFormatting sqref="G31">
    <cfRule type="cellIs" dxfId="1" priority="1" operator="equal">
      <formula>"ERROR"</formula>
    </cfRule>
    <cfRule type="cellIs" dxfId="0" priority="2" operator="equal">
      <formula>"OK"</formula>
    </cfRule>
  </conditionalFormatting>
  <pageMargins left="0.7" right="0.7" top="0.75" bottom="0.75" header="0.3" footer="0.3"/>
  <pageSetup scale="78"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9</vt:i4>
      </vt:variant>
    </vt:vector>
  </HeadingPairs>
  <TitlesOfParts>
    <vt:vector size="12" baseType="lpstr">
      <vt:lpstr>DATOS GENERALES</vt:lpstr>
      <vt:lpstr>DESCRIPCION INICIATIVA</vt:lpstr>
      <vt:lpstr>FINANCIAMIENTO PROYECTO</vt:lpstr>
      <vt:lpstr>'FINANCIAMIENTO PROYECTO'!_ftn1</vt:lpstr>
      <vt:lpstr>'FINANCIAMIENTO PROYECTO'!_ftnref1</vt:lpstr>
      <vt:lpstr>'FINANCIAMIENTO PROYECTO'!_Ref329006903</vt:lpstr>
      <vt:lpstr>'FINANCIAMIENTO PROYECTO'!_Ref329006913</vt:lpstr>
      <vt:lpstr>'FINANCIAMIENTO PROYECTO'!_Toc401789510</vt:lpstr>
      <vt:lpstr>'FINANCIAMIENTO PROYECTO'!_Toc401789511</vt:lpstr>
      <vt:lpstr>'DATOS GENERALES'!Área_de_impresión</vt:lpstr>
      <vt:lpstr>'DESCRIPCION INICIATIVA'!Área_de_impresión</vt:lpstr>
      <vt:lpstr>'FINANCIAMIENTO PROYECTO'!Área_de_impresión</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Bernardo Claure</dc:creator>
  <cp:lastModifiedBy>Bernardo Claure V</cp:lastModifiedBy>
  <cp:lastPrinted>2014-10-30T03:03:18Z</cp:lastPrinted>
  <dcterms:created xsi:type="dcterms:W3CDTF">2012-07-06T03:08:38Z</dcterms:created>
  <dcterms:modified xsi:type="dcterms:W3CDTF">2015-01-29T13:49:50Z</dcterms:modified>
</cp:coreProperties>
</file>