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0" windowWidth="3240" windowHeight="498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G26" i="8" s="1"/>
  <c r="K19" i="8"/>
  <c r="J19" i="8"/>
  <c r="K18" i="8"/>
  <c r="J18" i="8"/>
  <c r="K17" i="8"/>
  <c r="J17" i="8"/>
  <c r="K16" i="8"/>
  <c r="J16" i="8"/>
  <c r="K15" i="8"/>
  <c r="J15" i="8"/>
  <c r="K14" i="8"/>
  <c r="J14" i="8"/>
  <c r="K13" i="8"/>
  <c r="D13" i="8" s="1"/>
  <c r="M13" i="8" s="1"/>
  <c r="J13" i="8"/>
  <c r="K12" i="8"/>
  <c r="J12" i="8"/>
  <c r="K11" i="8"/>
  <c r="J11" i="8"/>
  <c r="K10" i="8"/>
  <c r="J10" i="8"/>
  <c r="K9" i="8"/>
  <c r="J9" i="8"/>
  <c r="K8" i="8"/>
  <c r="J8" i="8"/>
  <c r="K6" i="8"/>
  <c r="J6" i="8"/>
  <c r="K7" i="8"/>
  <c r="J7" i="8"/>
  <c r="D9" i="8"/>
  <c r="M9" i="8" s="1"/>
  <c r="D8" i="8" l="1"/>
  <c r="M8" i="8" s="1"/>
  <c r="D10" i="8"/>
  <c r="M10" i="8" s="1"/>
  <c r="D14" i="8"/>
  <c r="M14" i="8" s="1"/>
  <c r="D18" i="8"/>
  <c r="M18" i="8" s="1"/>
  <c r="D6" i="8"/>
  <c r="M6" i="8" s="1"/>
  <c r="D11" i="8"/>
  <c r="M11" i="8" s="1"/>
  <c r="D15" i="8"/>
  <c r="M15" i="8" s="1"/>
  <c r="D17" i="8"/>
  <c r="M17" i="8" s="1"/>
  <c r="D19" i="8"/>
  <c r="M19"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<sst xmlns="http://schemas.openxmlformats.org/spreadsheetml/2006/main" count="316" uniqueCount="196">
  <si>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</si>
  <si>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</si>
  <si>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</si>
  <si>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</si>
  <si>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</si>
  <si>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</si>
  <si>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</si>
  <si>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</si>
  <si>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</si>
  <si>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</si>
  <si>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</si>
  <si>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</si>
  <si>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</si>
  <si>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</si>
  <si>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</si>
  <si>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</si>
  <si>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</si>
  <si>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</si>
  <si>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</si>
  <si>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</si>
  <si>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</si>
  <si>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</si>
  <si>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</si>
  <si>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</si>
  <si>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</si>
  <si>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</si>
  <si>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</si>
  <si>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</si>
  <si>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</si>
  <si>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</si>
  <si>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</si>
  <si>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</si>
  <si>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</si>
  <si>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</si>
  <si>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</si>
  <si>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</si>
  <si>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</si>
  <si>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</si>
  <si>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</si>
  <si>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</si>
  <si>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</si>
  <si>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</si>
  <si>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</si>
  <si>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</si>
  <si>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</si>
  <si>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</si>
  <si>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</si>
  <si>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</si>
  <si>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</si>
  <si>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</si>
  <si>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</si>
  <si>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</si>
  <si>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</si>
  <si>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</si>
  <si>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</si>
  <si>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</si>
  <si>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</si>
  <si>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</si>
  <si>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</si>
  <si>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</si>
  <si>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</si>
  <si>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</si>
  <si>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</si>
  <si>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</si>
  <si>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</si>
  <si>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</si>
  <si>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</si>
  <si>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</si>
  <si>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</si>
  <si>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</si>
  <si>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</si>
  <si>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</si>
  <si>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</si>
  <si>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</si>
  <si>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</si>
  <si>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</si>
  <si>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</si>
  <si>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</si>
  <si>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</si>
  <si>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</si>
  <si>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</si>
  <si>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</si>
  <si>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</si>
  <si>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</si>
  <si>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</si>
  <si>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</si>
  <si>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</si>
  <si>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</si>
  <si>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</si>
  <si>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</si>
  <si>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</si>
  <si>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</si>
  <si>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</si>
  <si>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</si>
  <si>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</si>
  <si>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</si>
  <si>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</si>
  <si>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</si>
  <si>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</si>
  <si>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</si>
  <si>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</si>
  <si>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</si>
  <si>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</si>
  <si>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</si>
  <si>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</si>
  <si>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</si>
  <si>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</si>
  <si>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</si>
  <si>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Bolivia</t>
  </si>
  <si>
    <t>asociada</t>
  </si>
  <si>
    <t>Fundación MAYA</t>
  </si>
  <si>
    <t>Fundación de Emprendedores y Finanzas MAYA</t>
  </si>
  <si>
    <t>28 de agosto de 2008</t>
  </si>
  <si>
    <t xml:space="preserve">Jorge Alexis </t>
  </si>
  <si>
    <t>2 43 24 65 - 2 43 24 70</t>
  </si>
  <si>
    <t>-</t>
  </si>
  <si>
    <t>www.fundacionmaya.bo</t>
  </si>
  <si>
    <t>info@fundacionmaya.bo</t>
  </si>
  <si>
    <t>no</t>
  </si>
  <si>
    <t>X</t>
  </si>
  <si>
    <t>PelletBol</t>
  </si>
  <si>
    <t>Cooperativa El CEIBO</t>
  </si>
  <si>
    <t>Pellets de Bolivia</t>
  </si>
  <si>
    <t>Matricula de Comercio 180132</t>
  </si>
  <si>
    <t>11 de julio de 2011</t>
  </si>
  <si>
    <t>Liset Shirley</t>
  </si>
  <si>
    <t>Contreras Funes</t>
  </si>
  <si>
    <t>Calle Junin 860, Z. Central</t>
  </si>
  <si>
    <t>pelletbol@pelletbol.com</t>
  </si>
  <si>
    <t>---</t>
  </si>
  <si>
    <t>www.pelletbol.com</t>
  </si>
  <si>
    <t>2013, instalacion de estufas de biomasa en domicilios particulares.</t>
  </si>
  <si>
    <t>No</t>
  </si>
  <si>
    <t>Velasco Terán</t>
  </si>
  <si>
    <t>Av. Arce # 2789, piso 1, oficina 1, edificio Altamira</t>
  </si>
  <si>
    <t>La Paz</t>
  </si>
  <si>
    <t>Jorge Alexis</t>
  </si>
  <si>
    <t>Ingeniero de Negocios</t>
  </si>
  <si>
    <t>2 43 24 65</t>
  </si>
  <si>
    <t>jorgevelascoteran@gmail.com</t>
  </si>
  <si>
    <t>Calle Los Ceibos N° 12, Auquisamaña</t>
  </si>
  <si>
    <t>Coordinador General</t>
  </si>
  <si>
    <t xml:space="preserve">Bhide, V.G.; M.G. Takwale; R.S. Pawar; Rolf Henriksson; Lars    Svensson:
"Solar Drying of Agricultural Products" 
(Secado Solar de Productos Agrícolas - En Inglés)
Swedish University of Agricultural Sciences, Department of Farm Buildings, Division of Agricultural Building Technology, Lund, Suecia, 1987.
Birhuett G., Enrique; Reinhard Mayer Falk:
"El Secado Solar Técnico del Mote de Tarwi"
Manuscrito inédito, Universidad Mayor de San Simon, Facultad de Ciencias y Tecnología, Departamento de Física, Proyecto de Desarrollo en Energía Solar (PDES), Cochabamba, Bolivia,     1989.
CEEAL:
"Secadores Solares - Una moderna Solución a un viejo
Problema", Chile, año (?).
GTZ / GATE (Centro Alemán para Tecnologías Apropiadas):
"Instalaciones para el Secado - Informe sobre el Estado Tecnológico de las Soluciones intermedias para Aplicación rural"
Eschborn, República Federal de Alemania, 1979.
Informes Técnicos del Proyecto Secado Solar, Lima, Perú, 1983 - 1988.
</t>
  </si>
  <si>
    <r>
      <t>http://www.planificacion.gob.bo/sites/folders/documentos/plan.pdf</t>
    </r>
    <r>
      <rPr>
        <sz val="11"/>
        <color theme="10"/>
        <rFont val="Calibri"/>
        <family val="2"/>
        <scheme val="minor"/>
      </rPr>
      <t xml:space="preserve">   ;   </t>
    </r>
    <r>
      <rPr>
        <u/>
        <sz val="11"/>
        <color theme="10"/>
        <rFont val="Calibri"/>
        <family val="2"/>
        <scheme val="minor"/>
      </rPr>
      <t>http://www.planificacion.gob.bo/sites/folders/marco-legal/29272_ds.pdf</t>
    </r>
    <r>
      <rPr>
        <sz val="11"/>
        <color theme="10"/>
        <rFont val="Calibri"/>
        <family val="2"/>
        <scheme val="minor"/>
      </rPr>
      <t xml:space="preserve">    ;       </t>
    </r>
    <r>
      <rPr>
        <u/>
        <sz val="11"/>
        <color theme="10"/>
        <rFont val="Calibri"/>
        <family val="2"/>
        <scheme val="minor"/>
      </rPr>
      <t>http://www.ine.gob.bo/pdf/PND/00.pdf</t>
    </r>
  </si>
  <si>
    <t>http://www.fundacionmaya.bo/          http://issuu.com/paisemprendedor/docs/resultados_inova_bolivia_2012_-_201        http://www.elceibo.org/ceibo/en/index.php                                                                http://www.ecoenergiafalk.com                                                                                                     http://www.pelletbol.com/es/</t>
  </si>
  <si>
    <t>El proyecto garantiza un proceso mejorado del secado de los granos de cacao en la región de Alto Beni del Departamento de La Paz de Bolivia, en base a una planificación estratégica de formación, promoción, difusión, diseño, desarrollo e investigación en el procesos de la cadena de valor del cacao.</t>
  </si>
  <si>
    <t>Secador Híbrido para la Asoc. Central de Coop. “El Ceibo”</t>
  </si>
  <si>
    <t>La Asociación central de coopetariva El Ceibo, significa que está compuesta por 58 sub cooperativas localizadas a lo largo de la región de Alto Beni del departamento de La Paz - Bolivia</t>
  </si>
  <si>
    <t>El proyecto cumple las condiciones de las bases de la convocatoria, en implementar tecnologías en energías renovables, responsabilidad con el ambiente, calidad de vida y aumento de productividad.</t>
  </si>
  <si>
    <t>Ecoenergia  Falk  S.R.L.</t>
  </si>
  <si>
    <t xml:space="preserve">Ecofalk  </t>
  </si>
  <si>
    <t>311/2010</t>
  </si>
  <si>
    <t>01 de octubre 2010</t>
  </si>
  <si>
    <t xml:space="preserve">María Elena </t>
  </si>
  <si>
    <t>Ferrel Zelada</t>
  </si>
  <si>
    <t>2328798 L.P</t>
  </si>
  <si>
    <t xml:space="preserve"> Bosque de Bolognia, Av. 2 No 268</t>
  </si>
  <si>
    <t>Ciudad de La Paz, Murillo</t>
  </si>
  <si>
    <t>00591-2-272-2672</t>
  </si>
  <si>
    <t>falk.solar@gmail.com</t>
  </si>
  <si>
    <t>En construcción hasta fin de mes</t>
  </si>
  <si>
    <t>La empresa tiene experiencia en construcción de diferentes tipos de secadores solares entre ellos híbridos, para café, cacao y frutas. Se han construido un total de 241 equipos</t>
  </si>
  <si>
    <t>NO</t>
  </si>
  <si>
    <t xml:space="preserve">Incubación de negocios, desde 2009; elaboración de planes de negocios para USAID 2008, Concurso nacional Innova Bolivia 2012-2013 5ta versión. </t>
  </si>
  <si>
    <t>El Ceibo</t>
  </si>
  <si>
    <t>Consultoria, asesoria, servicios tecnicos y similares</t>
  </si>
  <si>
    <t xml:space="preserve">LENION </t>
  </si>
  <si>
    <t>Pacara Canaviri</t>
  </si>
  <si>
    <t>Hoved</t>
  </si>
  <si>
    <t>Av. Juan Pablo II No. 2560</t>
  </si>
  <si>
    <t>Ciudad de El Alto, departamento de La Paz</t>
  </si>
  <si>
    <t>(591 2) 284 1078</t>
  </si>
  <si>
    <t>hovedp991@gmail.com</t>
  </si>
  <si>
    <t>(591 2) 284 0604</t>
  </si>
  <si>
    <t>www.elceibo.org</t>
  </si>
  <si>
    <t>x</t>
  </si>
  <si>
    <t>En la cadena de valor del proceso de obtención del chocolate y sus derivados, la cooperativa El CEIBO hace una reflexión e identifica una necesidad en el proceso de secado del grano de cacao. Actualmente los productores de cacao utilizan secadores familiares artesanales fabricados artesanalmente y por ellos mismos.
El tiempo promedio de secado del grano de cacao, en días soleados, esta entre 6 a 7 días y en temporada de lluvias y surazos, incrementan los días de secado de 10 a 15, ocasionándoles la disminución de sus ingresos, aumento de la demanda insatisfecha para su siguiente proceso y baja la calidad de secado del grano, entre otros factores.
Por este motivo esta alianza institucional, suman esfuerzos para mejorar el proceso de secado del grano de cacaoy el aprovechamiento de desechos, con la implementación de 80 secadores híbridos familiares que usan energía solar y biomasa para generar energía calorífica, para el desarrollo de estos equipo y la gestión de residuos.</t>
  </si>
  <si>
    <t>El Ceibo es una "cooperativa", significa que está compuesta por 58 pequeñas cooperativas localizadas a lo largo de la región de Alto Beni del departamento de La Paz. Actualmente El Ceibo cuenta con más de 2,000 asociados, todos pequeños agricultores que generan empleo directo a más de 100 personas e indirecto más 10,000 en todo el país. El Ceibo vende sus productos en Bolivia y es exportador desde principios de la década de los 80.
Para el ceibo la implementación de esta tecnología considera un gran beneficio para sus asociados, ya que para esta primera fase con el programa AEA – IICA, se diseñara y construir 80 secadores para 80 familias productoras de cacao. Una vez ejecutada esta primera fase, se desarrollara un esquema de financiamiento sostenible para llegar a las demás familias.</t>
  </si>
  <si>
    <t>El Sr Hoved Pacara presidente de la cooperativa El CEIBO, hace una reflexión e identifica un problema en el proceso de secado del grano de cacao, este problema proviene de sus secadores familiares artesanales, son muy obsoletas, enfatizo el Sr. Pacara.
Con la implementación de los secadores híbridos mejora la calidad de secado del grano de cacao, minimiza el esfuerzo y estandariza el tiempo de secado, baja el riesgo de incumplimiento de entrega de grano seco, baja el costo de oportunidad a través de la optimización del tiempo de secado en temporadas de lluvias y surazos, incrementarán sus ingresos por la venta de los desechos orgánicos generados en la región para la fabricación de pellet’s, mismos que servirán para generar energía calorífica, tecnología que aplicará la empresa PelletBol.</t>
  </si>
  <si>
    <t>El secadero solar con cubierta mibil, El panel frontal está constituido por dos partes, la primera cercha de la cubierta y las patas de soporte de las mesa de secado de producto. Cada elemento  de cubierta está constituido por la cercha y el soporte del policarbonato visto desde planta. Posee una cubierta metálica de policarbonato, incluye costaneras metálicas los cuales sirven de soporte  a toda la cubierta y la mesa de secado de productos, un soporte de tablas con refuerzos de tubo cuadrado metálico, para dar rigidez a las costaneras que sirven de apoyo a toda la estructura se emplean refuerzos de angular. Los cojinetes cuentan con ruedas metálicas y se desliza en angular.
Elaboración de composta por medio de descomposición controlada y el peletizado para biocombustible solido.</t>
  </si>
  <si>
    <t xml:space="preserve">El compromiso con la asociación de productores es proveyéndoles de nuevas tecnologías libres de contaminación, capacitaciones en buenas prácticas de manufactura, concientización con el medio ambiente y financiamiento, estas acciones fortalece el sentido de pertenecía a la cooperativa. Hay una base social organizativa solida a través de las cooperativas. Existe una cadena productiva y de comercialización desarrollada.
El modelo de negocios fortalece la cadena de valor en dos partes, producción y gestión de residuos.
Su sistema de acopio de grano seco de cacao por cooperativa está basado por temporadas de cosecha. Con la implementación del proyecto se presume que aumentará la cantidad de grano seco acopiado para su siguiente proceso o comercialización.
La cooperativa El Ceibo están consiente en invertir en si mismo para aumentar la productividad de sus productores, una de sus políticas de organización ante el mundo es transmitir "No colaboramos con los agricultores, somos los agricultores".
Los agricultores de El Ceibo trabajan produciendo productos con certificación orgánica y del Comercio Justo para el consumo nacional e internacional, desde su creación en 1977.
 El Ceibo está constituido por 58 cooperativas cada cooperativa asocia de 20 a 30 familias productoras de cacao, para el proyecto se suman Ecoenergia Falk, PelletBol y Fundación MAYA. Esta alianza entre instituciones esta consiente y tiene muy claro en hacer transferencia tecnológica, generar Valor Compartido que NO significa responsabilidad social o filantropía o incluso la sostenibilidad, sino una nueva manera de lograr el éxito económico para sí mismos y/o la asociación institucional.
</t>
  </si>
  <si>
    <t xml:space="preserve">Se han definido tres competencias a generar dentro de la ejecución del proyecto: a) Cognitivas (Saber)- Conocer las funciones y características técnicas de los secadores híbridos, conocer las ventajas y limitaciones al implementar tecnologías limpias y libres de contaminación, conocer los fundamentos de contingencia en situaciones críticas, conocer la importancia de valor compartido, conocer la importancia de gestión de residuos. b) Procedimentales/Instrumentales (Saber hacer)- hacer simulación de contingencias planificadas en situaciones críticas, hacer entrenamiento de ensamblaje del secador, hacer pruebas de costo/beneficio, c) Actitudinales (Ser)- aprender a gestionar de forma ética y responsable, aprender a aplicar el razonamiento critico de forma autónoma, aprender la necesidad y utilidad del trabajo en equipo, aprender a ser creativo. Esto genera una diferencia comparativa entre los demás.
</t>
  </si>
  <si>
    <t>En la formulación del proyecto, cada actor plantea ideas y estrategias para la planificación y estructuración del modelo de negocio, según su especialidad: Fundación MAYA como institución proponente, moderadora y coordinadora, en base a las ideas surgidas en cada sesión, estructura y elabora el modelo de negocio; Cooperativa El Ceibo, asociación especializada en la producción del Chocolate y sus derivados, apoyan con la información técnica para el diseño del secador híbrido y la generación de biomasa orgánica; proyecto socializada con las bases; Ecoenergia Falk, empresa especializada en eficiencia energética renovable, diseñan el secador híbrido para su posterior construcción; PelletBol, empresa especializada en la producción de Biomasas orgánicas en base a los residuos sólidos agro-industriales, diseñan una estrategia de comercialización con valor agregado de los residuos orgánicos del lugar (coco de cacao), que generará ingresos adicionales para los productores de cacao.</t>
  </si>
  <si>
    <t>Para los productores rurales el gobierno desarrolla programas de financiamiento a proveedores, fondos mixtos de capital de riesgo y semilla, seguro agropecuario y de crédito, fondos de garantía y de aval, con todos estos instrumentos se bajará la tasa de interés. De la misma manera, se establecerá una bolsa de productos agropecuarios para la “transparentación” de precios justos, así como inversiones compartidas con las organizaciones de productores en infraestructura productiva. Politicas de cuidado de medio ambiente para la mitigación de gases invernaderos. politica de promoción de energias renovables, con jurisdicción y responsabilidad de los gobiernos municipales.</t>
  </si>
  <si>
    <t>Fundación MAYA viene promoviendo el emprendimiento y la innovación en la comunidad universitaria, a través de su Programa Innova BOLIVIA para la generación de proyectos de base tecnológica con enfoque social, hidrocarburos, energía, medio ambiente, de salud, TIC’s, construcción y ciencias exactas.
Econergia Falk, empresa dedicada desde hace 25 años, en la ejecución de proyectos, contrato con productos y servicios relacionados con aplicaciones de energía solar, biomasa y eficiencia energética.
Pellet Bol, empresa dedicada a dar valor agregado a los residuos sólidos orgánicos industriales para la generación de biomasa e insumos orgánicos para la agro industria. La empresa PelletBol tuvo sus inicios a atreves del programa Innova BOLIVIA de Fundación MAYA, en el año 2009
Sumando esfuerzos con los actores del proyecto, se beneficiaran 85 familias productoras de cacao teniendo en cuenta que la cooperativa el CEIBO está constituida con más de 1,700 familias que en mediano a largo plazo se pretende desarrollar el mercado para llegar a los productores a la totalidad de las familias, a partir de esquemas de financiamiento compartido (crédito, municipio y beneficiarios)
Los secadores híbridos es tecnología de fácil uso y replicable, con la aplicación de diversos usos como ser la deshidratación de frutas, secado de grano de café, etc, etc.
La alianza institucional con los actores del proyecto está fundamentada con una visión a largo plazo, de apoyo mutuo, valor compartido y transferencia de tecnológica haciendo participe activamente a los centros de innovación e investigación como las universidades.
Una gestión de residuos para su aprovechamiento y concientización hacia el medio ambiente. Sistematización de desarrollo y ejecución del proyecto para su evaluación y posterior difusión de los beneficiarios para todo productor de cacao en Bolivia.</t>
  </si>
  <si>
    <t>Las familias ya trabajan con secadores artesanales, por tanto ya han integrado estos equipos en su dinámica de vida el procesamiento de residuos orgánicos para abono es tecnología apropiada fácil de adaptarse a los procesos de trabajo. Finalmente los pellet de residuos agro industriales  ya se cuenta con una empresa que realiza en Bolivia. Las familias pueden incorporar en sus dinámica de trabajo los procesos planteados en el proyecto, porque ya tiene dedicación de varios años de uso de secaderos. Al realizar una gestión de residuos puede adaptarse al proceso de trabajo en la familias, la ventaja para acopias los desechos para la fabricación de pellet, no se requiere un mayor trabajo adicional. Los procesos son sostenibles socialmente porque genera ingresos extra mejorando su calidad de vida.</t>
  </si>
  <si>
    <t>Esta necesitad es una dolencia que ya vienen arrastrando desde mucho tiempo, según EL CEIBO, cada asociado y su familia en distintas edades son participes en la producción del grano seco de cacao para las familias.
Su principal fuente de energía en el secado del grano de cacao, es el SOL y los residuos orgánicos sólidos que se generan en la región de Alto Beni, pero la eficiencia de uso de estos recursos es baja. Existe una necesidad latente en formar, concientizar y generar competencias  para optimizar los recursos existentes del lugar.
Con la implementación del proyecto incrementará la calidad de vida, a través de la generación de sus ingresos, en base a la eficiencia energética, eficiencia  de uso de los residuos sólidos orgánicos existentes en el lugar, visión emprendedora y con una actitud de valor compartido. Con la implementación del proyecto no conlleva riesgos asociados porque se considera una gestión del proyecto, ni por los secadores, ni por la gestión de residuos de los desechos orgánicos, por el contrario está comprobado que los desechos orgánicos de cacao no se lo procesa, estos generan líquidos de lixiviación y gases de efecto invernadero. http://repositorio.utp.edu.co/dspace/bitstream/11059/3036/1/66392B139.pdf</t>
  </si>
  <si>
    <t>En la implementacion de los secadores hibridos y la gestion de residuos solidos, genera una sostenibilidad en base a la utilización eficiente de los recursos existentes en el lugar.</t>
  </si>
  <si>
    <t>En el proceso de secado del grano de cacao, la perdida en mermas es el 10 - 15%, debido a las temporadas de lluvia y zuraso, donde el productos pierde aproximadamente 50 bolivianos por quintal. Es por ese motivo que la instalación de estos secaderos hibridos minimizara las mermas que surgen en dicho proceso. Ademas que generarán ingresos adicionales por la comercialización y aprovechameinto de los desechos de la cascara de cacao que tiene una precio de compra de 100 bolivianos por una tonelada de desechos. Mejora miento de sus plantaciones por la utilización de abono organico producto de un proceso de los desechos del lugar.</t>
  </si>
  <si>
    <t>La tecnologia implementada secadores hibridos es innocua y de facil control, para la gestion de residuos, no se utiliza aditivos qupimicos para la elaboración de pellet tano como optencion del compos organico.</t>
  </si>
  <si>
    <t>Gestión del proyecto o gastos
operativos</t>
  </si>
  <si>
    <t>Fabricación de producto</t>
  </si>
  <si>
    <t>Gastos administrativos</t>
  </si>
  <si>
    <t>viajes y personal (consultorías)</t>
  </si>
  <si>
    <t>viajes y
personal</t>
  </si>
  <si>
    <t>Compra de materiales e insumos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</si>
</sst>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color theme="10"/>
      <name val="Calibri"/>
      <family val="2"/>
      <scheme val="minor"/>
    </font>
    <font>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3" fillId="0" borderId="29" xfId="3"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 xfId="0" quotePrefix="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35"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2" fillId="2" borderId="18" xfId="0" applyFont="1" applyFill="1" applyBorder="1" applyAlignment="1" applyProtection="1">
      <alignment horizontal="left" vertical="center"/>
      <protection locked="0"/>
    </xf>
    <xf numFmtId="0" fontId="22" fillId="2" borderId="22" xfId="0" applyFont="1" applyFill="1" applyBorder="1" applyAlignment="1" applyProtection="1">
      <alignment horizontal="left" vertical="center"/>
      <protection locked="0"/>
    </xf>
    <xf numFmtId="0" fontId="22" fillId="2" borderId="17" xfId="0" applyFont="1" applyFill="1" applyBorder="1" applyAlignment="1" applyProtection="1">
      <alignment horizontal="left" vertical="center"/>
      <protection locked="0"/>
    </xf>
    <xf numFmtId="0" fontId="0" fillId="0" borderId="18"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17" xfId="0" applyBorder="1" applyAlignment="1" applyProtection="1">
      <alignment horizontal="center" vertical="center" wrapText="1"/>
      <protection locked="0"/>
    </xf>
    <xf numFmtId="0" fontId="0" fillId="0" borderId="20" xfId="0" applyFont="1" applyFill="1" applyBorder="1" applyAlignment="1" applyProtection="1">
      <alignment horizontal="left"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lceibo.org/" TargetMode="External"/><Relationship Id="rId3" Type="http://schemas.openxmlformats.org/officeDocument/2006/relationships/hyperlink" Target="mailto:pelletbol@pelletbol.com" TargetMode="External"/><Relationship Id="rId7" Type="http://schemas.openxmlformats.org/officeDocument/2006/relationships/hyperlink" Target="mailto:hovedp991@gmail.com" TargetMode="External"/><Relationship Id="rId2" Type="http://schemas.openxmlformats.org/officeDocument/2006/relationships/hyperlink" Target="http://www.fundacionmaya.bo/" TargetMode="External"/><Relationship Id="rId1" Type="http://schemas.openxmlformats.org/officeDocument/2006/relationships/hyperlink" Target="mailto:info@fundacionmaya.bo" TargetMode="External"/><Relationship Id="rId6" Type="http://schemas.openxmlformats.org/officeDocument/2006/relationships/hyperlink" Target="mailto:falk.solar@gmail.com" TargetMode="External"/><Relationship Id="rId5" Type="http://schemas.openxmlformats.org/officeDocument/2006/relationships/hyperlink" Target="mailto:jorgevelascoteran@gmail.com" TargetMode="External"/><Relationship Id="rId4" Type="http://schemas.openxmlformats.org/officeDocument/2006/relationships/hyperlink" Target="http://www.pelletbo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lanificacion.gob.bo/sites/folders/documentos/plan.pdf%20%20%2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139" zoomScale="115" zoomScaleNormal="115" zoomScaleSheetLayoutView="120" workbookViewId="0">
      <selection activeCell="C121" sqref="C121:E121"/>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9" t="s">
        <v>52</v>
      </c>
      <c r="C2" s="109"/>
      <c r="D2" s="109"/>
      <c r="E2" s="109"/>
      <c r="F2" s="109"/>
    </row>
    <row r="3" spans="2:8" s="8" customFormat="1" ht="5.25" customHeight="1" x14ac:dyDescent="0.25"/>
    <row r="4" spans="2:8" s="8" customFormat="1" ht="48.75" customHeight="1" x14ac:dyDescent="0.25">
      <c r="B4" s="115" t="s">
        <v>100</v>
      </c>
      <c r="C4" s="115"/>
      <c r="D4" s="115"/>
      <c r="E4" s="115"/>
      <c r="F4" s="115"/>
    </row>
    <row r="5" spans="2:8" s="8" customFormat="1" ht="5.25" customHeight="1" thickBot="1" x14ac:dyDescent="0.3"/>
    <row r="6" spans="2:8" s="8" customFormat="1" x14ac:dyDescent="0.25">
      <c r="B6" s="118" t="s">
        <v>33</v>
      </c>
      <c r="C6" s="119"/>
      <c r="D6" s="119"/>
      <c r="E6" s="119"/>
      <c r="F6" s="120"/>
    </row>
    <row r="7" spans="2:8" s="8" customFormat="1" ht="36" customHeight="1" x14ac:dyDescent="0.25">
      <c r="B7" s="7" t="s">
        <v>56</v>
      </c>
      <c r="C7" s="116" t="s">
        <v>146</v>
      </c>
      <c r="D7" s="116"/>
      <c r="E7" s="116"/>
      <c r="F7" s="117"/>
      <c r="H7" s="13"/>
    </row>
    <row r="8" spans="2:8" s="8" customFormat="1" ht="34.5" customHeight="1" x14ac:dyDescent="0.25">
      <c r="B8" s="113" t="s">
        <v>57</v>
      </c>
      <c r="C8" s="114"/>
      <c r="D8" s="114"/>
      <c r="E8" s="114"/>
      <c r="F8" s="21">
        <v>15</v>
      </c>
    </row>
    <row r="9" spans="2:8" s="8" customFormat="1" ht="25.5" customHeight="1" x14ac:dyDescent="0.25">
      <c r="B9" s="113" t="s">
        <v>76</v>
      </c>
      <c r="C9" s="114"/>
      <c r="D9" s="114"/>
      <c r="E9" s="114"/>
      <c r="F9" s="85">
        <f>'FINANCIAMIENTO PROYECTO'!D20</f>
        <v>203400</v>
      </c>
      <c r="H9" s="8" t="s">
        <v>73</v>
      </c>
    </row>
    <row r="10" spans="2:8" s="8" customFormat="1" ht="24" customHeight="1" x14ac:dyDescent="0.25">
      <c r="B10" s="113" t="s">
        <v>77</v>
      </c>
      <c r="C10" s="114"/>
      <c r="D10" s="114"/>
      <c r="E10" s="114"/>
      <c r="F10" s="85">
        <f>'FINANCIAMIENTO PROYECTO'!E20</f>
        <v>101700</v>
      </c>
      <c r="H10" s="8" t="s">
        <v>73</v>
      </c>
    </row>
    <row r="11" spans="2:8" s="8" customFormat="1" ht="24" customHeight="1" x14ac:dyDescent="0.25">
      <c r="B11" s="113" t="s">
        <v>78</v>
      </c>
      <c r="C11" s="114"/>
      <c r="D11" s="114"/>
      <c r="E11" s="114"/>
      <c r="F11" s="85">
        <f>'FINANCIAMIENTO PROYECTO'!J20+'FINANCIAMIENTO PROYECTO'!K20</f>
        <v>101700</v>
      </c>
      <c r="H11" s="8" t="s">
        <v>73</v>
      </c>
    </row>
    <row r="12" spans="2:8" ht="21.75" customHeight="1" x14ac:dyDescent="0.25">
      <c r="B12" s="113" t="s">
        <v>86</v>
      </c>
      <c r="C12" s="114"/>
      <c r="D12" s="114"/>
      <c r="E12" s="114"/>
      <c r="F12" s="20" t="s">
        <v>108</v>
      </c>
    </row>
    <row r="13" spans="2:8" ht="23.25" customHeight="1" x14ac:dyDescent="0.25">
      <c r="B13" s="113" t="s">
        <v>87</v>
      </c>
      <c r="C13" s="114"/>
      <c r="D13" s="114"/>
      <c r="E13" s="114"/>
      <c r="F13" s="21" t="s">
        <v>109</v>
      </c>
    </row>
    <row r="14" spans="2:8" ht="90.75" customHeight="1" x14ac:dyDescent="0.25">
      <c r="B14" s="62" t="s">
        <v>85</v>
      </c>
      <c r="C14" s="92" t="s">
        <v>145</v>
      </c>
      <c r="D14" s="92"/>
      <c r="E14" s="92"/>
      <c r="F14" s="93"/>
    </row>
    <row r="15" spans="2:8" ht="80.25" customHeight="1" x14ac:dyDescent="0.25">
      <c r="B15" s="44" t="s">
        <v>79</v>
      </c>
      <c r="C15" s="92" t="s">
        <v>147</v>
      </c>
      <c r="D15" s="92"/>
      <c r="E15" s="92"/>
      <c r="F15" s="93"/>
    </row>
    <row r="16" spans="2:8" ht="80.25" customHeight="1" thickBot="1" x14ac:dyDescent="0.3">
      <c r="B16" s="12" t="s">
        <v>92</v>
      </c>
      <c r="C16" s="98" t="s">
        <v>148</v>
      </c>
      <c r="D16" s="98"/>
      <c r="E16" s="98"/>
      <c r="F16" s="99"/>
    </row>
    <row r="17" spans="2:5" s="8" customFormat="1" ht="8.25" customHeight="1" thickBot="1" x14ac:dyDescent="0.3"/>
    <row r="18" spans="2:5" ht="20.25" customHeight="1" thickBot="1" x14ac:dyDescent="0.3">
      <c r="B18" s="110" t="s">
        <v>80</v>
      </c>
      <c r="C18" s="111"/>
      <c r="D18" s="111"/>
      <c r="E18" s="112"/>
    </row>
    <row r="19" spans="2:5" x14ac:dyDescent="0.25">
      <c r="B19" s="14" t="s">
        <v>14</v>
      </c>
      <c r="C19" s="96" t="s">
        <v>136</v>
      </c>
      <c r="D19" s="96"/>
      <c r="E19" s="97"/>
    </row>
    <row r="20" spans="2:5" x14ac:dyDescent="0.25">
      <c r="B20" s="10" t="s">
        <v>15</v>
      </c>
      <c r="C20" s="92" t="s">
        <v>133</v>
      </c>
      <c r="D20" s="92"/>
      <c r="E20" s="93"/>
    </row>
    <row r="21" spans="2:5" ht="16.5" customHeight="1" x14ac:dyDescent="0.25">
      <c r="B21" s="7" t="s">
        <v>21</v>
      </c>
      <c r="C21" s="92">
        <v>4304896</v>
      </c>
      <c r="D21" s="92"/>
      <c r="E21" s="93"/>
    </row>
    <row r="22" spans="2:5" x14ac:dyDescent="0.25">
      <c r="B22" s="10" t="s">
        <v>16</v>
      </c>
      <c r="C22" s="92" t="s">
        <v>137</v>
      </c>
      <c r="D22" s="92"/>
      <c r="E22" s="93"/>
    </row>
    <row r="23" spans="2:5" x14ac:dyDescent="0.25">
      <c r="B23" s="10" t="s">
        <v>17</v>
      </c>
      <c r="C23" s="92" t="s">
        <v>140</v>
      </c>
      <c r="D23" s="92"/>
      <c r="E23" s="93"/>
    </row>
    <row r="24" spans="2:5" x14ac:dyDescent="0.25">
      <c r="B24" s="10" t="s">
        <v>3</v>
      </c>
      <c r="C24" s="92" t="s">
        <v>135</v>
      </c>
      <c r="D24" s="92"/>
      <c r="E24" s="93"/>
    </row>
    <row r="25" spans="2:5" x14ac:dyDescent="0.25">
      <c r="B25" s="10" t="s">
        <v>18</v>
      </c>
      <c r="C25" s="92" t="s">
        <v>135</v>
      </c>
      <c r="D25" s="92"/>
      <c r="E25" s="93"/>
    </row>
    <row r="26" spans="2:5" x14ac:dyDescent="0.25">
      <c r="B26" s="10" t="s">
        <v>4</v>
      </c>
      <c r="C26" s="92" t="s">
        <v>108</v>
      </c>
      <c r="D26" s="92"/>
      <c r="E26" s="93"/>
    </row>
    <row r="27" spans="2:5" x14ac:dyDescent="0.25">
      <c r="B27" s="10" t="s">
        <v>19</v>
      </c>
      <c r="C27" s="92" t="s">
        <v>138</v>
      </c>
      <c r="D27" s="92"/>
      <c r="E27" s="93"/>
    </row>
    <row r="28" spans="2:5" x14ac:dyDescent="0.25">
      <c r="B28" s="10" t="s">
        <v>20</v>
      </c>
      <c r="C28" s="94" t="s">
        <v>139</v>
      </c>
      <c r="D28" s="92"/>
      <c r="E28" s="93"/>
    </row>
    <row r="29" spans="2:5" ht="30" x14ac:dyDescent="0.25">
      <c r="B29" s="18" t="s">
        <v>40</v>
      </c>
      <c r="C29" s="92" t="s">
        <v>141</v>
      </c>
      <c r="D29" s="92"/>
      <c r="E29" s="93"/>
    </row>
    <row r="30" spans="2:5" x14ac:dyDescent="0.25">
      <c r="B30" s="10" t="s">
        <v>41</v>
      </c>
      <c r="C30" s="92">
        <v>5</v>
      </c>
      <c r="D30" s="92"/>
      <c r="E30" s="93"/>
    </row>
    <row r="31" spans="2:5" ht="60.75" thickBot="1" x14ac:dyDescent="0.3">
      <c r="B31" s="18" t="s">
        <v>44</v>
      </c>
      <c r="C31" s="98"/>
      <c r="D31" s="98"/>
      <c r="E31" s="99"/>
    </row>
    <row r="32" spans="2:5" s="8" customFormat="1" ht="9.75" customHeight="1" thickBot="1" x14ac:dyDescent="0.3"/>
    <row r="33" spans="2:5" s="8" customFormat="1" ht="16.5" customHeight="1" thickBot="1" x14ac:dyDescent="0.3">
      <c r="B33" s="110" t="s">
        <v>81</v>
      </c>
      <c r="C33" s="111"/>
      <c r="D33" s="111"/>
      <c r="E33" s="112"/>
    </row>
    <row r="34" spans="2:5" s="8" customFormat="1" ht="27" customHeight="1" x14ac:dyDescent="0.25">
      <c r="B34" s="6" t="s">
        <v>23</v>
      </c>
      <c r="C34" s="96" t="s">
        <v>111</v>
      </c>
      <c r="D34" s="96"/>
      <c r="E34" s="97"/>
    </row>
    <row r="35" spans="2:5" s="8" customFormat="1" ht="16.5" customHeight="1" x14ac:dyDescent="0.25">
      <c r="B35" s="7" t="s">
        <v>24</v>
      </c>
      <c r="C35" s="92" t="s">
        <v>110</v>
      </c>
      <c r="D35" s="92"/>
      <c r="E35" s="93"/>
    </row>
    <row r="36" spans="2:5" s="8" customFormat="1" ht="16.5" customHeight="1" x14ac:dyDescent="0.25">
      <c r="B36" s="7" t="s">
        <v>22</v>
      </c>
      <c r="C36" s="92">
        <v>162122024</v>
      </c>
      <c r="D36" s="92"/>
      <c r="E36" s="93"/>
    </row>
    <row r="37" spans="2:5" s="8" customFormat="1" ht="16.5" customHeight="1" x14ac:dyDescent="0.25">
      <c r="B37" s="7" t="s">
        <v>0</v>
      </c>
      <c r="C37" s="92">
        <v>774</v>
      </c>
      <c r="D37" s="92"/>
      <c r="E37" s="93"/>
    </row>
    <row r="38" spans="2:5" s="8" customFormat="1" ht="16.5" customHeight="1" x14ac:dyDescent="0.25">
      <c r="B38" s="7" t="s">
        <v>1</v>
      </c>
      <c r="C38" s="92" t="s">
        <v>112</v>
      </c>
      <c r="D38" s="92"/>
      <c r="E38" s="93"/>
    </row>
    <row r="39" spans="2:5" s="8" customFormat="1" ht="16.5" customHeight="1" x14ac:dyDescent="0.25">
      <c r="B39" s="7" t="s">
        <v>26</v>
      </c>
      <c r="C39" s="92" t="s">
        <v>113</v>
      </c>
      <c r="D39" s="92"/>
      <c r="E39" s="93"/>
    </row>
    <row r="40" spans="2:5" s="8" customFormat="1" ht="16.5" customHeight="1" x14ac:dyDescent="0.25">
      <c r="B40" s="7" t="s">
        <v>25</v>
      </c>
      <c r="C40" s="92" t="s">
        <v>133</v>
      </c>
      <c r="D40" s="92"/>
      <c r="E40" s="93"/>
    </row>
    <row r="41" spans="2:5" s="8" customFormat="1" ht="16.5" customHeight="1" x14ac:dyDescent="0.25">
      <c r="B41" s="7" t="s">
        <v>21</v>
      </c>
      <c r="C41" s="92">
        <v>4304896</v>
      </c>
      <c r="D41" s="92"/>
      <c r="E41" s="93"/>
    </row>
    <row r="42" spans="2:5" s="8" customFormat="1" ht="16.5" customHeight="1" x14ac:dyDescent="0.25">
      <c r="B42" s="10" t="s">
        <v>2</v>
      </c>
      <c r="C42" s="89" t="s">
        <v>134</v>
      </c>
      <c r="D42" s="90"/>
      <c r="E42" s="91"/>
    </row>
    <row r="43" spans="2:5" s="8" customFormat="1" ht="16.5" customHeight="1" x14ac:dyDescent="0.25">
      <c r="B43" s="7" t="s">
        <v>18</v>
      </c>
      <c r="C43" s="92" t="s">
        <v>135</v>
      </c>
      <c r="D43" s="92"/>
      <c r="E43" s="93"/>
    </row>
    <row r="44" spans="2:5" s="8" customFormat="1" ht="16.5" customHeight="1" x14ac:dyDescent="0.25">
      <c r="B44" s="7" t="s">
        <v>4</v>
      </c>
      <c r="C44" s="92" t="s">
        <v>108</v>
      </c>
      <c r="D44" s="92"/>
      <c r="E44" s="93"/>
    </row>
    <row r="45" spans="2:5" s="8" customFormat="1" ht="16.5" customHeight="1" x14ac:dyDescent="0.25">
      <c r="B45" s="10" t="s">
        <v>5</v>
      </c>
      <c r="C45" s="92" t="s">
        <v>114</v>
      </c>
      <c r="D45" s="92"/>
      <c r="E45" s="93"/>
    </row>
    <row r="46" spans="2:5" s="8" customFormat="1" ht="16.5" customHeight="1" x14ac:dyDescent="0.25">
      <c r="B46" s="10" t="s">
        <v>6</v>
      </c>
      <c r="C46" s="94" t="s">
        <v>117</v>
      </c>
      <c r="D46" s="92"/>
      <c r="E46" s="93"/>
    </row>
    <row r="47" spans="2:5" s="8" customFormat="1" ht="16.5" customHeight="1" x14ac:dyDescent="0.25">
      <c r="B47" s="7" t="s">
        <v>39</v>
      </c>
      <c r="C47" s="95" t="s">
        <v>115</v>
      </c>
      <c r="D47" s="92"/>
      <c r="E47" s="93"/>
    </row>
    <row r="48" spans="2:5" s="8" customFormat="1" ht="16.5" customHeight="1" x14ac:dyDescent="0.25">
      <c r="B48" s="7" t="s">
        <v>7</v>
      </c>
      <c r="C48" s="94" t="s">
        <v>116</v>
      </c>
      <c r="D48" s="92"/>
      <c r="E48" s="93"/>
    </row>
    <row r="49" spans="2:5" s="8" customFormat="1" ht="62.25" customHeight="1" x14ac:dyDescent="0.25">
      <c r="B49" s="7" t="s">
        <v>43</v>
      </c>
      <c r="C49" s="121" t="s">
        <v>163</v>
      </c>
      <c r="D49" s="122"/>
      <c r="E49" s="123"/>
    </row>
    <row r="50" spans="2:5" s="8" customFormat="1" ht="18.75" customHeight="1" x14ac:dyDescent="0.25">
      <c r="B50" s="7" t="s">
        <v>45</v>
      </c>
      <c r="C50" s="121">
        <v>10</v>
      </c>
      <c r="D50" s="122"/>
      <c r="E50" s="123"/>
    </row>
    <row r="51" spans="2:5" s="8" customFormat="1" ht="61.5" customHeight="1" x14ac:dyDescent="0.25">
      <c r="B51" s="7" t="s">
        <v>99</v>
      </c>
      <c r="C51" s="89" t="s">
        <v>118</v>
      </c>
      <c r="D51" s="90"/>
      <c r="E51" s="91"/>
    </row>
    <row r="52" spans="2:5" s="8" customFormat="1" ht="16.5" customHeight="1" x14ac:dyDescent="0.25">
      <c r="B52" s="106" t="s">
        <v>28</v>
      </c>
      <c r="C52" s="107"/>
      <c r="D52" s="107"/>
      <c r="E52" s="108"/>
    </row>
    <row r="53" spans="2:5" s="8" customFormat="1" ht="16.5" customHeight="1" x14ac:dyDescent="0.25">
      <c r="B53" s="7" t="s">
        <v>34</v>
      </c>
      <c r="C53" s="1"/>
      <c r="D53" s="11" t="s">
        <v>27</v>
      </c>
      <c r="E53" s="2" t="s">
        <v>119</v>
      </c>
    </row>
    <row r="54" spans="2:5" s="8" customFormat="1" ht="16.5" customHeight="1" x14ac:dyDescent="0.25">
      <c r="B54" s="106" t="s">
        <v>29</v>
      </c>
      <c r="C54" s="107"/>
      <c r="D54" s="107"/>
      <c r="E54" s="108"/>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t="s">
        <v>119</v>
      </c>
    </row>
    <row r="59" spans="2:5" s="8" customFormat="1" ht="16.5" customHeight="1" thickBot="1" x14ac:dyDescent="0.3">
      <c r="B59" s="12" t="s">
        <v>13</v>
      </c>
      <c r="C59" s="100"/>
      <c r="D59" s="101"/>
      <c r="E59" s="102"/>
    </row>
    <row r="60" spans="2:5" s="8" customFormat="1" ht="9.75" customHeight="1" thickBot="1" x14ac:dyDescent="0.3"/>
    <row r="61" spans="2:5" s="8" customFormat="1" ht="15.75" customHeight="1" thickBot="1" x14ac:dyDescent="0.3">
      <c r="B61" s="110" t="s">
        <v>82</v>
      </c>
      <c r="C61" s="111"/>
      <c r="D61" s="111"/>
      <c r="E61" s="112"/>
    </row>
    <row r="62" spans="2:5" s="8" customFormat="1" ht="27" customHeight="1" x14ac:dyDescent="0.25">
      <c r="B62" s="6" t="s">
        <v>23</v>
      </c>
      <c r="C62" s="96" t="s">
        <v>120</v>
      </c>
      <c r="D62" s="96"/>
      <c r="E62" s="97"/>
    </row>
    <row r="63" spans="2:5" s="8" customFormat="1" ht="16.5" customHeight="1" x14ac:dyDescent="0.25">
      <c r="B63" s="7" t="s">
        <v>24</v>
      </c>
      <c r="C63" s="92" t="s">
        <v>122</v>
      </c>
      <c r="D63" s="92"/>
      <c r="E63" s="93"/>
    </row>
    <row r="64" spans="2:5" s="8" customFormat="1" ht="16.5" customHeight="1" x14ac:dyDescent="0.25">
      <c r="B64" s="7" t="s">
        <v>22</v>
      </c>
      <c r="C64" s="92">
        <v>6757131010</v>
      </c>
      <c r="D64" s="92"/>
      <c r="E64" s="93"/>
    </row>
    <row r="65" spans="2:5" s="8" customFormat="1" ht="16.5" customHeight="1" x14ac:dyDescent="0.25">
      <c r="B65" s="7" t="s">
        <v>0</v>
      </c>
      <c r="C65" s="92" t="s">
        <v>123</v>
      </c>
      <c r="D65" s="92"/>
      <c r="E65" s="93"/>
    </row>
    <row r="66" spans="2:5" s="8" customFormat="1" ht="16.5" customHeight="1" x14ac:dyDescent="0.25">
      <c r="B66" s="7" t="s">
        <v>1</v>
      </c>
      <c r="C66" s="92" t="s">
        <v>124</v>
      </c>
      <c r="D66" s="92"/>
      <c r="E66" s="93"/>
    </row>
    <row r="67" spans="2:5" s="8" customFormat="1" ht="16.5" customHeight="1" x14ac:dyDescent="0.25">
      <c r="B67" s="7" t="s">
        <v>26</v>
      </c>
      <c r="C67" s="92" t="s">
        <v>125</v>
      </c>
      <c r="D67" s="92"/>
      <c r="E67" s="93"/>
    </row>
    <row r="68" spans="2:5" s="8" customFormat="1" ht="16.5" customHeight="1" x14ac:dyDescent="0.25">
      <c r="B68" s="7" t="s">
        <v>25</v>
      </c>
      <c r="C68" s="92" t="s">
        <v>126</v>
      </c>
      <c r="D68" s="92"/>
      <c r="E68" s="93"/>
    </row>
    <row r="69" spans="2:5" s="8" customFormat="1" ht="16.5" customHeight="1" x14ac:dyDescent="0.25">
      <c r="B69" s="7" t="s">
        <v>21</v>
      </c>
      <c r="C69" s="92">
        <v>6757131</v>
      </c>
      <c r="D69" s="92"/>
      <c r="E69" s="93"/>
    </row>
    <row r="70" spans="2:5" s="8" customFormat="1" ht="16.5" customHeight="1" x14ac:dyDescent="0.25">
      <c r="B70" s="10" t="s">
        <v>2</v>
      </c>
      <c r="C70" s="92" t="s">
        <v>127</v>
      </c>
      <c r="D70" s="92"/>
      <c r="E70" s="93"/>
    </row>
    <row r="71" spans="2:5" s="8" customFormat="1" ht="16.5" customHeight="1" x14ac:dyDescent="0.25">
      <c r="B71" s="7" t="s">
        <v>18</v>
      </c>
      <c r="C71" s="92"/>
      <c r="D71" s="92"/>
      <c r="E71" s="93"/>
    </row>
    <row r="72" spans="2:5" s="8" customFormat="1" ht="16.5" customHeight="1" x14ac:dyDescent="0.25">
      <c r="B72" s="7" t="s">
        <v>4</v>
      </c>
      <c r="C72" s="92" t="s">
        <v>108</v>
      </c>
      <c r="D72" s="92"/>
      <c r="E72" s="93"/>
    </row>
    <row r="73" spans="2:5" s="8" customFormat="1" ht="16.5" customHeight="1" x14ac:dyDescent="0.25">
      <c r="B73" s="10" t="s">
        <v>5</v>
      </c>
      <c r="C73" s="92">
        <v>72535998</v>
      </c>
      <c r="D73" s="92"/>
      <c r="E73" s="93"/>
    </row>
    <row r="74" spans="2:5" s="8" customFormat="1" ht="16.5" customHeight="1" x14ac:dyDescent="0.25">
      <c r="B74" s="10" t="s">
        <v>6</v>
      </c>
      <c r="C74" s="94" t="s">
        <v>128</v>
      </c>
      <c r="D74" s="92"/>
      <c r="E74" s="93"/>
    </row>
    <row r="75" spans="2:5" s="8" customFormat="1" ht="16.5" customHeight="1" x14ac:dyDescent="0.25">
      <c r="B75" s="7" t="s">
        <v>39</v>
      </c>
      <c r="C75" s="95" t="s">
        <v>129</v>
      </c>
      <c r="D75" s="92"/>
      <c r="E75" s="93"/>
    </row>
    <row r="76" spans="2:5" s="8" customFormat="1" ht="16.5" customHeight="1" x14ac:dyDescent="0.25">
      <c r="B76" s="7" t="s">
        <v>7</v>
      </c>
      <c r="C76" s="94" t="s">
        <v>130</v>
      </c>
      <c r="D76" s="92"/>
      <c r="E76" s="93"/>
    </row>
    <row r="77" spans="2:5" s="8" customFormat="1" ht="62.25" customHeight="1" x14ac:dyDescent="0.25">
      <c r="B77" s="7" t="s">
        <v>43</v>
      </c>
      <c r="C77" s="121" t="s">
        <v>131</v>
      </c>
      <c r="D77" s="122"/>
      <c r="E77" s="123"/>
    </row>
    <row r="78" spans="2:5" s="8" customFormat="1" ht="66" customHeight="1" x14ac:dyDescent="0.25">
      <c r="B78" s="7" t="s">
        <v>99</v>
      </c>
      <c r="C78" s="89" t="s">
        <v>132</v>
      </c>
      <c r="D78" s="90"/>
      <c r="E78" s="91"/>
    </row>
    <row r="79" spans="2:5" s="8" customFormat="1" ht="16.5" customHeight="1" x14ac:dyDescent="0.25">
      <c r="B79" s="106" t="s">
        <v>28</v>
      </c>
      <c r="C79" s="107"/>
      <c r="D79" s="107"/>
      <c r="E79" s="108"/>
    </row>
    <row r="80" spans="2:5" s="8" customFormat="1" ht="16.5" customHeight="1" x14ac:dyDescent="0.25">
      <c r="B80" s="7" t="s">
        <v>34</v>
      </c>
      <c r="C80" s="86"/>
      <c r="D80" s="11" t="s">
        <v>27</v>
      </c>
      <c r="E80" s="87"/>
    </row>
    <row r="81" spans="2:5" s="8" customFormat="1" ht="16.5" customHeight="1" x14ac:dyDescent="0.25">
      <c r="B81" s="106" t="s">
        <v>29</v>
      </c>
      <c r="C81" s="107"/>
      <c r="D81" s="107"/>
      <c r="E81" s="108"/>
    </row>
    <row r="82" spans="2:5" s="8" customFormat="1" ht="16.5" customHeight="1" x14ac:dyDescent="0.25">
      <c r="B82" s="7" t="s">
        <v>8</v>
      </c>
      <c r="C82" s="3" t="s">
        <v>119</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0"/>
      <c r="D87" s="101"/>
      <c r="E87" s="102"/>
    </row>
    <row r="88" spans="2:5" s="8" customFormat="1" ht="16.5" customHeight="1" thickBot="1" x14ac:dyDescent="0.3"/>
    <row r="89" spans="2:5" s="8" customFormat="1" ht="15.75" thickBot="1" x14ac:dyDescent="0.3">
      <c r="B89" s="103" t="s">
        <v>83</v>
      </c>
      <c r="C89" s="104"/>
      <c r="D89" s="104"/>
      <c r="E89" s="105"/>
    </row>
    <row r="90" spans="2:5" s="8" customFormat="1" ht="27" customHeight="1" x14ac:dyDescent="0.25">
      <c r="B90" s="6" t="s">
        <v>23</v>
      </c>
      <c r="C90" s="96" t="s">
        <v>149</v>
      </c>
      <c r="D90" s="96"/>
      <c r="E90" s="97"/>
    </row>
    <row r="91" spans="2:5" s="8" customFormat="1" ht="16.5" customHeight="1" x14ac:dyDescent="0.25">
      <c r="B91" s="7" t="s">
        <v>24</v>
      </c>
      <c r="C91" s="92" t="s">
        <v>150</v>
      </c>
      <c r="D91" s="92"/>
      <c r="E91" s="93"/>
    </row>
    <row r="92" spans="2:5" s="8" customFormat="1" ht="16.5" customHeight="1" x14ac:dyDescent="0.25">
      <c r="B92" s="7" t="s">
        <v>22</v>
      </c>
      <c r="C92" s="92">
        <v>177348029</v>
      </c>
      <c r="D92" s="92"/>
      <c r="E92" s="93"/>
    </row>
    <row r="93" spans="2:5" s="8" customFormat="1" ht="16.5" customHeight="1" x14ac:dyDescent="0.25">
      <c r="B93" s="7" t="s">
        <v>0</v>
      </c>
      <c r="C93" s="92" t="s">
        <v>151</v>
      </c>
      <c r="D93" s="92"/>
      <c r="E93" s="93"/>
    </row>
    <row r="94" spans="2:5" s="8" customFormat="1" ht="16.5" customHeight="1" x14ac:dyDescent="0.25">
      <c r="B94" s="7" t="s">
        <v>1</v>
      </c>
      <c r="C94" s="92" t="s">
        <v>152</v>
      </c>
      <c r="D94" s="92"/>
      <c r="E94" s="93"/>
    </row>
    <row r="95" spans="2:5" s="8" customFormat="1" ht="16.5" customHeight="1" x14ac:dyDescent="0.25">
      <c r="B95" s="7" t="s">
        <v>26</v>
      </c>
      <c r="C95" s="92" t="s">
        <v>153</v>
      </c>
      <c r="D95" s="92"/>
      <c r="E95" s="93"/>
    </row>
    <row r="96" spans="2:5" s="8" customFormat="1" ht="16.5" customHeight="1" x14ac:dyDescent="0.25">
      <c r="B96" s="7" t="s">
        <v>25</v>
      </c>
      <c r="C96" s="92" t="s">
        <v>154</v>
      </c>
      <c r="D96" s="92"/>
      <c r="E96" s="93"/>
    </row>
    <row r="97" spans="2:5" s="8" customFormat="1" ht="16.5" customHeight="1" x14ac:dyDescent="0.25">
      <c r="B97" s="7" t="s">
        <v>21</v>
      </c>
      <c r="C97" s="92" t="s">
        <v>155</v>
      </c>
      <c r="D97" s="92"/>
      <c r="E97" s="93"/>
    </row>
    <row r="98" spans="2:5" s="8" customFormat="1" ht="16.5" customHeight="1" x14ac:dyDescent="0.25">
      <c r="B98" s="10" t="s">
        <v>2</v>
      </c>
      <c r="C98" s="164" t="s">
        <v>156</v>
      </c>
      <c r="D98" s="165"/>
      <c r="E98" s="166"/>
    </row>
    <row r="99" spans="2:5" s="8" customFormat="1" ht="16.5" customHeight="1" x14ac:dyDescent="0.25">
      <c r="B99" s="7" t="s">
        <v>18</v>
      </c>
      <c r="C99" s="92" t="s">
        <v>157</v>
      </c>
      <c r="D99" s="92"/>
      <c r="E99" s="93"/>
    </row>
    <row r="100" spans="2:5" s="8" customFormat="1" ht="16.5" customHeight="1" x14ac:dyDescent="0.25">
      <c r="B100" s="7" t="s">
        <v>4</v>
      </c>
      <c r="C100" s="92" t="s">
        <v>108</v>
      </c>
      <c r="D100" s="92"/>
      <c r="E100" s="93"/>
    </row>
    <row r="101" spans="2:5" s="8" customFormat="1" ht="16.5" customHeight="1" x14ac:dyDescent="0.25">
      <c r="B101" s="10" t="s">
        <v>5</v>
      </c>
      <c r="C101" s="92" t="s">
        <v>158</v>
      </c>
      <c r="D101" s="92"/>
      <c r="E101" s="93"/>
    </row>
    <row r="102" spans="2:5" s="8" customFormat="1" ht="16.5" customHeight="1" x14ac:dyDescent="0.25">
      <c r="B102" s="10" t="s">
        <v>6</v>
      </c>
      <c r="C102" s="94" t="s">
        <v>159</v>
      </c>
      <c r="D102" s="92"/>
      <c r="E102" s="93"/>
    </row>
    <row r="103" spans="2:5" s="8" customFormat="1" ht="16.5" customHeight="1" x14ac:dyDescent="0.25">
      <c r="B103" s="7" t="s">
        <v>39</v>
      </c>
      <c r="C103" s="92" t="s">
        <v>158</v>
      </c>
      <c r="D103" s="92"/>
      <c r="E103" s="93"/>
    </row>
    <row r="104" spans="2:5" s="8" customFormat="1" ht="16.5" customHeight="1" x14ac:dyDescent="0.25">
      <c r="B104" s="7" t="s">
        <v>7</v>
      </c>
      <c r="C104" s="92" t="s">
        <v>160</v>
      </c>
      <c r="D104" s="92"/>
      <c r="E104" s="93"/>
    </row>
    <row r="105" spans="2:5" s="8" customFormat="1" ht="62.25" customHeight="1" x14ac:dyDescent="0.25">
      <c r="B105" s="7" t="s">
        <v>43</v>
      </c>
      <c r="C105" s="167" t="s">
        <v>161</v>
      </c>
      <c r="D105" s="168"/>
      <c r="E105" s="169"/>
    </row>
    <row r="106" spans="2:5" s="8" customFormat="1" ht="66" customHeight="1" x14ac:dyDescent="0.25">
      <c r="B106" s="7" t="s">
        <v>99</v>
      </c>
      <c r="C106" s="89" t="s">
        <v>162</v>
      </c>
      <c r="D106" s="90"/>
      <c r="E106" s="91"/>
    </row>
    <row r="107" spans="2:5" s="8" customFormat="1" ht="16.5" customHeight="1" x14ac:dyDescent="0.25">
      <c r="B107" s="106" t="s">
        <v>28</v>
      </c>
      <c r="C107" s="107"/>
      <c r="D107" s="107"/>
      <c r="E107" s="108"/>
    </row>
    <row r="108" spans="2:5" s="8" customFormat="1" ht="16.5" customHeight="1" x14ac:dyDescent="0.25">
      <c r="B108" s="7" t="s">
        <v>34</v>
      </c>
      <c r="C108" s="1" t="s">
        <v>119</v>
      </c>
      <c r="D108" s="11" t="s">
        <v>27</v>
      </c>
      <c r="E108" s="2"/>
    </row>
    <row r="109" spans="2:5" s="8" customFormat="1" ht="16.5" customHeight="1" x14ac:dyDescent="0.25">
      <c r="B109" s="106" t="s">
        <v>29</v>
      </c>
      <c r="C109" s="107"/>
      <c r="D109" s="107"/>
      <c r="E109" s="108"/>
    </row>
    <row r="110" spans="2:5" s="8" customFormat="1" ht="16.5" customHeight="1" x14ac:dyDescent="0.25">
      <c r="B110" s="7" t="s">
        <v>8</v>
      </c>
      <c r="C110" s="3" t="s">
        <v>119</v>
      </c>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0"/>
      <c r="D115" s="101"/>
      <c r="E115" s="102"/>
    </row>
    <row r="116" spans="2:5" s="8" customFormat="1" ht="6" customHeight="1" thickBot="1" x14ac:dyDescent="0.3"/>
    <row r="117" spans="2:5" s="8" customFormat="1" ht="15.75" thickBot="1" x14ac:dyDescent="0.3">
      <c r="B117" s="103" t="s">
        <v>84</v>
      </c>
      <c r="C117" s="104"/>
      <c r="D117" s="104"/>
      <c r="E117" s="105"/>
    </row>
    <row r="118" spans="2:5" s="8" customFormat="1" ht="27" customHeight="1" x14ac:dyDescent="0.25">
      <c r="B118" s="6" t="s">
        <v>23</v>
      </c>
      <c r="C118" s="96" t="s">
        <v>121</v>
      </c>
      <c r="D118" s="96"/>
      <c r="E118" s="97"/>
    </row>
    <row r="119" spans="2:5" s="8" customFormat="1" ht="16.5" customHeight="1" x14ac:dyDescent="0.25">
      <c r="B119" s="7" t="s">
        <v>24</v>
      </c>
      <c r="C119" s="92" t="s">
        <v>164</v>
      </c>
      <c r="D119" s="92"/>
      <c r="E119" s="93"/>
    </row>
    <row r="120" spans="2:5" s="8" customFormat="1" ht="16.5" customHeight="1" x14ac:dyDescent="0.25">
      <c r="B120" s="7" t="s">
        <v>22</v>
      </c>
      <c r="C120" s="92"/>
      <c r="D120" s="92"/>
      <c r="E120" s="93"/>
    </row>
    <row r="121" spans="2:5" s="8" customFormat="1" ht="16.5" customHeight="1" x14ac:dyDescent="0.25">
      <c r="B121" s="7" t="s">
        <v>0</v>
      </c>
      <c r="C121" s="92" t="s">
        <v>166</v>
      </c>
      <c r="D121" s="92"/>
      <c r="E121" s="93"/>
    </row>
    <row r="122" spans="2:5" s="8" customFormat="1" ht="16.5" customHeight="1" x14ac:dyDescent="0.25">
      <c r="B122" s="7" t="s">
        <v>1</v>
      </c>
      <c r="C122" s="92"/>
      <c r="D122" s="92"/>
      <c r="E122" s="93"/>
    </row>
    <row r="123" spans="2:5" s="8" customFormat="1" ht="16.5" customHeight="1" x14ac:dyDescent="0.25">
      <c r="B123" s="7" t="s">
        <v>26</v>
      </c>
      <c r="C123" s="92" t="s">
        <v>168</v>
      </c>
      <c r="D123" s="92"/>
      <c r="E123" s="93"/>
    </row>
    <row r="124" spans="2:5" s="8" customFormat="1" ht="16.5" customHeight="1" x14ac:dyDescent="0.25">
      <c r="B124" s="7" t="s">
        <v>25</v>
      </c>
      <c r="C124" s="92" t="s">
        <v>167</v>
      </c>
      <c r="D124" s="92"/>
      <c r="E124" s="93"/>
    </row>
    <row r="125" spans="2:5" s="8" customFormat="1" ht="16.5" customHeight="1" x14ac:dyDescent="0.25">
      <c r="B125" s="7" t="s">
        <v>21</v>
      </c>
      <c r="C125" s="92">
        <v>6495825</v>
      </c>
      <c r="D125" s="92"/>
      <c r="E125" s="93"/>
    </row>
    <row r="126" spans="2:5" s="8" customFormat="1" ht="16.5" customHeight="1" x14ac:dyDescent="0.25">
      <c r="B126" s="10" t="s">
        <v>2</v>
      </c>
      <c r="C126" s="92" t="s">
        <v>169</v>
      </c>
      <c r="D126" s="92"/>
      <c r="E126" s="93"/>
    </row>
    <row r="127" spans="2:5" s="8" customFormat="1" ht="16.5" customHeight="1" x14ac:dyDescent="0.25">
      <c r="B127" s="7" t="s">
        <v>18</v>
      </c>
      <c r="C127" s="92" t="s">
        <v>170</v>
      </c>
      <c r="D127" s="92"/>
      <c r="E127" s="93"/>
    </row>
    <row r="128" spans="2:5" s="8" customFormat="1" ht="16.5" customHeight="1" x14ac:dyDescent="0.25">
      <c r="B128" s="7" t="s">
        <v>4</v>
      </c>
      <c r="C128" s="92" t="s">
        <v>108</v>
      </c>
      <c r="D128" s="92"/>
      <c r="E128" s="93"/>
    </row>
    <row r="129" spans="2:5" s="8" customFormat="1" ht="16.5" customHeight="1" x14ac:dyDescent="0.25">
      <c r="B129" s="10" t="s">
        <v>5</v>
      </c>
      <c r="C129" s="92" t="s">
        <v>171</v>
      </c>
      <c r="D129" s="92"/>
      <c r="E129" s="93"/>
    </row>
    <row r="130" spans="2:5" s="8" customFormat="1" ht="16.5" customHeight="1" x14ac:dyDescent="0.25">
      <c r="B130" s="10" t="s">
        <v>6</v>
      </c>
      <c r="C130" s="94" t="s">
        <v>172</v>
      </c>
      <c r="D130" s="92"/>
      <c r="E130" s="93"/>
    </row>
    <row r="131" spans="2:5" s="8" customFormat="1" ht="16.5" customHeight="1" x14ac:dyDescent="0.25">
      <c r="B131" s="7" t="s">
        <v>39</v>
      </c>
      <c r="C131" s="92" t="s">
        <v>173</v>
      </c>
      <c r="D131" s="92"/>
      <c r="E131" s="93"/>
    </row>
    <row r="132" spans="2:5" s="8" customFormat="1" ht="16.5" customHeight="1" x14ac:dyDescent="0.25">
      <c r="B132" s="7" t="s">
        <v>7</v>
      </c>
      <c r="C132" s="94" t="s">
        <v>174</v>
      </c>
      <c r="D132" s="92"/>
      <c r="E132" s="93"/>
    </row>
    <row r="133" spans="2:5" s="8" customFormat="1" ht="62.25" customHeight="1" x14ac:dyDescent="0.25">
      <c r="B133" s="7" t="s">
        <v>42</v>
      </c>
      <c r="C133" s="121"/>
      <c r="D133" s="122"/>
      <c r="E133" s="123"/>
    </row>
    <row r="134" spans="2:5" s="8" customFormat="1" ht="65.25" customHeight="1" x14ac:dyDescent="0.25">
      <c r="B134" s="7" t="s">
        <v>99</v>
      </c>
      <c r="C134" s="89"/>
      <c r="D134" s="90"/>
      <c r="E134" s="91"/>
    </row>
    <row r="135" spans="2:5" s="8" customFormat="1" ht="16.5" customHeight="1" x14ac:dyDescent="0.25">
      <c r="B135" s="106" t="s">
        <v>28</v>
      </c>
      <c r="C135" s="107"/>
      <c r="D135" s="107"/>
      <c r="E135" s="108"/>
    </row>
    <row r="136" spans="2:5" s="8" customFormat="1" ht="16.5" customHeight="1" x14ac:dyDescent="0.25">
      <c r="B136" s="7" t="s">
        <v>34</v>
      </c>
      <c r="C136" s="1" t="s">
        <v>175</v>
      </c>
      <c r="D136" s="11" t="s">
        <v>27</v>
      </c>
      <c r="E136" s="2"/>
    </row>
    <row r="137" spans="2:5" s="8" customFormat="1" ht="16.5" customHeight="1" x14ac:dyDescent="0.25">
      <c r="B137" s="106" t="s">
        <v>29</v>
      </c>
      <c r="C137" s="107"/>
      <c r="D137" s="107"/>
      <c r="E137" s="10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t="s">
        <v>175</v>
      </c>
    </row>
    <row r="143" spans="2:5" s="8" customFormat="1" ht="16.5" customHeight="1" thickBot="1" x14ac:dyDescent="0.3">
      <c r="B143" s="12" t="s">
        <v>13</v>
      </c>
      <c r="C143" s="100"/>
      <c r="D143" s="101"/>
      <c r="E143" s="102"/>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74" r:id="rId3"/>
    <hyperlink ref="C76" r:id="rId4"/>
    <hyperlink ref="C28" r:id="rId5"/>
    <hyperlink ref="C102" r:id="rId6"/>
    <hyperlink ref="C130" r:id="rId7"/>
    <hyperlink ref="C132" r:id="rId8"/>
  </hyperlinks>
  <pageMargins left="0.70866141732283472" right="0.70866141732283472" top="0.74803149606299213" bottom="0.74803149606299213" header="0.31496062992125984" footer="0.31496062992125984"/>
  <pageSetup paperSize="9" scale="83" fitToHeight="0" orientation="portrait" r:id="rId9"/>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B28" zoomScale="85" zoomScaleNormal="85" zoomScaleSheetLayoutView="100" workbookViewId="0">
      <selection activeCell="B16" sqref="B16:E1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4" t="s">
        <v>100</v>
      </c>
      <c r="D2" s="144"/>
      <c r="E2" s="144"/>
    </row>
    <row r="3" spans="2:7" s="8" customFormat="1" ht="20.25" customHeight="1" x14ac:dyDescent="0.25">
      <c r="B3" s="141" t="s">
        <v>60</v>
      </c>
      <c r="C3" s="142"/>
      <c r="D3" s="142" t="s">
        <v>61</v>
      </c>
      <c r="E3" s="143"/>
    </row>
    <row r="4" spans="2:7" s="8" customFormat="1" ht="19.5" customHeight="1" thickBot="1" x14ac:dyDescent="0.3">
      <c r="B4" s="140" t="str">
        <f>'DATOS GENERALES'!C35</f>
        <v>Fundación MAYA</v>
      </c>
      <c r="C4" s="138"/>
      <c r="D4" s="138" t="str">
        <f>'DATOS GENERALES'!C7</f>
        <v>Secador Híbrido para la Asoc. Central de Coop. “El Ceibo”</v>
      </c>
      <c r="E4" s="139"/>
    </row>
    <row r="5" spans="2:7" s="8" customFormat="1" ht="16.5" customHeight="1" thickBot="1" x14ac:dyDescent="0.3">
      <c r="B5" s="15"/>
    </row>
    <row r="6" spans="2:7" s="8" customFormat="1" ht="15" customHeight="1" x14ac:dyDescent="0.25">
      <c r="B6" s="124" t="s">
        <v>88</v>
      </c>
      <c r="C6" s="125"/>
      <c r="D6" s="125"/>
      <c r="E6" s="126"/>
    </row>
    <row r="7" spans="2:7" s="8" customFormat="1" ht="209.25" customHeight="1" thickBot="1" x14ac:dyDescent="0.3">
      <c r="B7" s="130" t="s">
        <v>176</v>
      </c>
      <c r="C7" s="131"/>
      <c r="D7" s="131"/>
      <c r="E7" s="132"/>
    </row>
    <row r="8" spans="2:7" s="8" customFormat="1" ht="12" customHeight="1" thickBot="1" x14ac:dyDescent="0.3"/>
    <row r="9" spans="2:7" s="8" customFormat="1" x14ac:dyDescent="0.25">
      <c r="B9" s="124" t="s">
        <v>89</v>
      </c>
      <c r="C9" s="125"/>
      <c r="D9" s="125"/>
      <c r="E9" s="126"/>
    </row>
    <row r="10" spans="2:7" s="8" customFormat="1" ht="171" customHeight="1" thickBot="1" x14ac:dyDescent="0.3">
      <c r="B10" s="133" t="s">
        <v>177</v>
      </c>
      <c r="C10" s="134"/>
      <c r="D10" s="134"/>
      <c r="E10" s="135"/>
    </row>
    <row r="11" spans="2:7" s="8" customFormat="1" ht="15.75" customHeight="1" thickBot="1" x14ac:dyDescent="0.3"/>
    <row r="12" spans="2:7" s="8" customFormat="1" x14ac:dyDescent="0.25">
      <c r="B12" s="127" t="s">
        <v>90</v>
      </c>
      <c r="C12" s="128"/>
      <c r="D12" s="128"/>
      <c r="E12" s="129"/>
    </row>
    <row r="13" spans="2:7" s="8" customFormat="1" ht="166.5" customHeight="1" thickBot="1" x14ac:dyDescent="0.3">
      <c r="B13" s="133" t="s">
        <v>178</v>
      </c>
      <c r="C13" s="134"/>
      <c r="D13" s="134"/>
      <c r="E13" s="135"/>
    </row>
    <row r="14" spans="2:7" ht="15" customHeight="1" thickBot="1" x14ac:dyDescent="0.3">
      <c r="B14" s="8"/>
      <c r="C14" s="8"/>
    </row>
    <row r="15" spans="2:7" s="8" customFormat="1" ht="36" customHeight="1" x14ac:dyDescent="0.25">
      <c r="B15" s="127" t="s">
        <v>62</v>
      </c>
      <c r="C15" s="128"/>
      <c r="D15" s="128"/>
      <c r="E15" s="129"/>
      <c r="G15" s="48" t="s">
        <v>64</v>
      </c>
    </row>
    <row r="16" spans="2:7" s="8" customFormat="1" ht="164.25" customHeight="1" thickBot="1" x14ac:dyDescent="0.3">
      <c r="B16" s="137" t="s">
        <v>179</v>
      </c>
      <c r="C16" s="134"/>
      <c r="D16" s="134"/>
      <c r="E16" s="135"/>
      <c r="G16" s="49" t="s">
        <v>142</v>
      </c>
    </row>
    <row r="17" spans="1:7" s="8" customFormat="1" ht="15.75" customHeight="1" thickBot="1" x14ac:dyDescent="0.3"/>
    <row r="18" spans="1:7" s="8" customFormat="1" ht="33" customHeight="1" x14ac:dyDescent="0.25">
      <c r="B18" s="124" t="s">
        <v>63</v>
      </c>
      <c r="C18" s="125"/>
      <c r="D18" s="125"/>
      <c r="E18" s="126"/>
    </row>
    <row r="19" spans="1:7" s="8" customFormat="1" ht="322.5" customHeight="1" thickBot="1" x14ac:dyDescent="0.3">
      <c r="B19" s="137" t="s">
        <v>189</v>
      </c>
      <c r="C19" s="134"/>
      <c r="D19" s="134"/>
      <c r="E19" s="135"/>
    </row>
    <row r="20" spans="1:7" s="8" customFormat="1" ht="17.25" customHeight="1" thickBot="1" x14ac:dyDescent="0.3"/>
    <row r="21" spans="1:7" s="8" customFormat="1" ht="15" customHeight="1" x14ac:dyDescent="0.25">
      <c r="B21" s="127" t="s">
        <v>65</v>
      </c>
      <c r="C21" s="128"/>
      <c r="D21" s="128"/>
      <c r="E21" s="129"/>
    </row>
    <row r="22" spans="1:7" s="8" customFormat="1" ht="338.25" customHeight="1" thickBot="1" x14ac:dyDescent="0.3">
      <c r="B22" s="133" t="s">
        <v>180</v>
      </c>
      <c r="C22" s="134"/>
      <c r="D22" s="134"/>
      <c r="E22" s="135"/>
    </row>
    <row r="23" spans="1:7" ht="15" customHeight="1" thickBot="1" x14ac:dyDescent="0.3">
      <c r="B23" s="8"/>
      <c r="C23" s="8"/>
    </row>
    <row r="24" spans="1:7" s="8" customFormat="1" ht="15" customHeight="1" x14ac:dyDescent="0.25">
      <c r="B24" s="127" t="s">
        <v>66</v>
      </c>
      <c r="C24" s="128"/>
      <c r="D24" s="128"/>
      <c r="E24" s="129"/>
    </row>
    <row r="25" spans="1:7" s="8" customFormat="1" ht="180" customHeight="1" thickBot="1" x14ac:dyDescent="0.3">
      <c r="A25" s="8" t="s">
        <v>37</v>
      </c>
      <c r="B25" s="130" t="s">
        <v>181</v>
      </c>
      <c r="C25" s="131"/>
      <c r="D25" s="131"/>
      <c r="E25" s="132"/>
    </row>
    <row r="26" spans="1:7" s="8" customFormat="1" ht="14.25" customHeight="1" thickBot="1" x14ac:dyDescent="0.3"/>
    <row r="27" spans="1:7" s="8" customFormat="1" ht="15" customHeight="1" x14ac:dyDescent="0.25">
      <c r="B27" s="127" t="s">
        <v>67</v>
      </c>
      <c r="C27" s="128"/>
      <c r="D27" s="128"/>
      <c r="E27" s="129"/>
    </row>
    <row r="28" spans="1:7" s="8" customFormat="1" ht="184.5" customHeight="1" thickBot="1" x14ac:dyDescent="0.3">
      <c r="B28" s="136" t="s">
        <v>182</v>
      </c>
      <c r="C28" s="131"/>
      <c r="D28" s="131"/>
      <c r="E28" s="132"/>
    </row>
    <row r="29" spans="1:7" s="8" customFormat="1" ht="12" customHeight="1" thickBot="1" x14ac:dyDescent="0.3"/>
    <row r="30" spans="1:7" s="8" customFormat="1" ht="33" customHeight="1" x14ac:dyDescent="0.25">
      <c r="B30" s="127" t="s">
        <v>91</v>
      </c>
      <c r="C30" s="128"/>
      <c r="D30" s="128"/>
      <c r="E30" s="129"/>
      <c r="G30" s="48" t="s">
        <v>104</v>
      </c>
    </row>
    <row r="31" spans="1:7" s="8" customFormat="1" ht="221.25" customHeight="1" thickBot="1" x14ac:dyDescent="0.3">
      <c r="B31" s="136" t="s">
        <v>183</v>
      </c>
      <c r="C31" s="131"/>
      <c r="D31" s="131"/>
      <c r="E31" s="132"/>
      <c r="G31" s="88" t="s">
        <v>143</v>
      </c>
    </row>
    <row r="32" spans="1:7" s="8" customFormat="1" ht="15" customHeight="1" thickBot="1" x14ac:dyDescent="0.3"/>
    <row r="33" spans="1:7" s="8" customFormat="1" ht="30" x14ac:dyDescent="0.25">
      <c r="A33" s="8">
        <v>10</v>
      </c>
      <c r="B33" s="124" t="s">
        <v>69</v>
      </c>
      <c r="C33" s="125"/>
      <c r="D33" s="125"/>
      <c r="E33" s="126"/>
      <c r="G33" s="48" t="s">
        <v>68</v>
      </c>
    </row>
    <row r="34" spans="1:7" s="8" customFormat="1" ht="357" customHeight="1" thickBot="1" x14ac:dyDescent="0.3">
      <c r="B34" s="133" t="s">
        <v>184</v>
      </c>
      <c r="C34" s="134"/>
      <c r="D34" s="134"/>
      <c r="E34" s="135"/>
      <c r="G34" s="49" t="s">
        <v>144</v>
      </c>
    </row>
    <row r="35" spans="1:7" s="8" customFormat="1" ht="12.75" customHeight="1" thickBot="1" x14ac:dyDescent="0.3"/>
    <row r="36" spans="1:7" s="8" customFormat="1" x14ac:dyDescent="0.25">
      <c r="B36" s="124" t="s">
        <v>106</v>
      </c>
      <c r="C36" s="125"/>
      <c r="D36" s="125"/>
      <c r="E36" s="126"/>
    </row>
    <row r="37" spans="1:7" s="8" customFormat="1" ht="297" customHeight="1" thickBot="1" x14ac:dyDescent="0.3">
      <c r="B37" s="137" t="s">
        <v>185</v>
      </c>
      <c r="C37" s="134"/>
      <c r="D37" s="134"/>
      <c r="E37" s="135"/>
    </row>
    <row r="38" spans="1:7" s="8" customFormat="1" ht="15.75" customHeight="1" thickBot="1" x14ac:dyDescent="0.3"/>
    <row r="39" spans="1:7" s="8" customFormat="1" x14ac:dyDescent="0.25">
      <c r="B39" s="127" t="s">
        <v>107</v>
      </c>
      <c r="C39" s="128"/>
      <c r="D39" s="128"/>
      <c r="E39" s="129"/>
    </row>
    <row r="40" spans="1:7" s="8" customFormat="1" ht="296.25" customHeight="1" thickBot="1" x14ac:dyDescent="0.3">
      <c r="B40" s="133" t="s">
        <v>186</v>
      </c>
      <c r="C40" s="134"/>
      <c r="D40" s="134"/>
      <c r="E40" s="135"/>
    </row>
    <row r="41" spans="1:7" s="8" customFormat="1" ht="16.5" customHeight="1" thickBot="1" x14ac:dyDescent="0.3"/>
    <row r="42" spans="1:7" s="8" customFormat="1" x14ac:dyDescent="0.25">
      <c r="B42" s="127" t="s">
        <v>105</v>
      </c>
      <c r="C42" s="128"/>
      <c r="D42" s="128"/>
      <c r="E42" s="129"/>
    </row>
    <row r="43" spans="1:7" s="8" customFormat="1" ht="327.75" customHeight="1" thickBot="1" x14ac:dyDescent="0.3">
      <c r="B43" s="137" t="s">
        <v>187</v>
      </c>
      <c r="C43" s="134"/>
      <c r="D43" s="134"/>
      <c r="E43" s="135"/>
    </row>
    <row r="44" spans="1:7" s="8" customFormat="1" ht="13.5" customHeight="1" thickBot="1" x14ac:dyDescent="0.3"/>
    <row r="45" spans="1:7" s="8" customFormat="1" ht="15" customHeight="1" x14ac:dyDescent="0.25">
      <c r="B45" s="124" t="s">
        <v>70</v>
      </c>
      <c r="C45" s="125"/>
      <c r="D45" s="125"/>
      <c r="E45" s="126"/>
    </row>
    <row r="46" spans="1:7" s="8" customFormat="1" ht="291.75" customHeight="1" x14ac:dyDescent="0.25">
      <c r="B46" s="145" t="s">
        <v>188</v>
      </c>
      <c r="C46" s="146"/>
      <c r="D46" s="146"/>
      <c r="E46" s="147"/>
    </row>
    <row r="47" spans="1:7" s="8" customFormat="1" ht="291.75" customHeight="1" thickBot="1" x14ac:dyDescent="0.3">
      <c r="B47" s="137"/>
      <c r="C47" s="134"/>
      <c r="D47" s="134"/>
      <c r="E47" s="135"/>
    </row>
    <row r="48" spans="1:7" s="8" customFormat="1" ht="12" customHeight="1" thickBot="1" x14ac:dyDescent="0.3"/>
    <row r="49" spans="2:5" s="8" customFormat="1" x14ac:dyDescent="0.25">
      <c r="B49" s="124" t="s">
        <v>71</v>
      </c>
      <c r="C49" s="125"/>
      <c r="D49" s="125"/>
      <c r="E49" s="126"/>
    </row>
    <row r="50" spans="2:5" s="8" customFormat="1" x14ac:dyDescent="0.25">
      <c r="B50" s="62" t="s">
        <v>35</v>
      </c>
      <c r="C50" s="83" t="s">
        <v>36</v>
      </c>
      <c r="D50" s="83" t="s">
        <v>72</v>
      </c>
      <c r="E50" s="84" t="s">
        <v>38</v>
      </c>
    </row>
    <row r="51" spans="2:5" s="8" customFormat="1" ht="46.5" customHeight="1" x14ac:dyDescent="0.25">
      <c r="B51" s="63"/>
      <c r="C51" s="64"/>
      <c r="D51" s="64"/>
      <c r="E51" s="65"/>
    </row>
    <row r="52" spans="2:5" s="8" customFormat="1" ht="46.5" customHeight="1" x14ac:dyDescent="0.25">
      <c r="B52" s="63"/>
      <c r="C52" s="64"/>
      <c r="D52" s="64"/>
      <c r="E52" s="65"/>
    </row>
    <row r="53" spans="2:5" s="8" customFormat="1" ht="46.5" customHeight="1" x14ac:dyDescent="0.25">
      <c r="B53" s="63"/>
      <c r="C53" s="64"/>
      <c r="D53" s="64"/>
      <c r="E53" s="65"/>
    </row>
    <row r="54" spans="2:5" s="8" customFormat="1" ht="46.5" customHeight="1" x14ac:dyDescent="0.25">
      <c r="B54" s="63"/>
      <c r="C54" s="64"/>
      <c r="D54" s="64"/>
      <c r="E54" s="65"/>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31" r:id="rId1" display="http://www.planificacion.gob.bo/sites/folders/documentos/plan.pdf   ;   "/>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4" zoomScaleNormal="100" zoomScaleSheetLayoutView="100" workbookViewId="0">
      <selection activeCell="F11" sqref="F11"/>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5" t="s">
        <v>101</v>
      </c>
      <c r="C2" s="115"/>
      <c r="D2" s="115"/>
      <c r="E2" s="115"/>
      <c r="F2" s="115"/>
      <c r="G2" s="115"/>
      <c r="H2" s="115"/>
      <c r="I2" s="115"/>
      <c r="J2" s="115"/>
      <c r="K2" s="115"/>
    </row>
    <row r="3" spans="2:13" s="8" customFormat="1" ht="15.75" thickBot="1" x14ac:dyDescent="0.3"/>
    <row r="4" spans="2:13" ht="60" customHeight="1" x14ac:dyDescent="0.25">
      <c r="B4" s="152" t="s">
        <v>53</v>
      </c>
      <c r="C4" s="152" t="s">
        <v>74</v>
      </c>
      <c r="D4" s="156" t="s">
        <v>93</v>
      </c>
      <c r="E4" s="158" t="s">
        <v>94</v>
      </c>
      <c r="F4" s="160" t="s">
        <v>95</v>
      </c>
      <c r="G4" s="161"/>
      <c r="H4" s="150" t="s">
        <v>96</v>
      </c>
      <c r="I4" s="151"/>
      <c r="J4" s="162" t="s">
        <v>98</v>
      </c>
      <c r="K4" s="163"/>
      <c r="L4" s="8"/>
      <c r="M4" s="22" t="s">
        <v>47</v>
      </c>
    </row>
    <row r="5" spans="2:13" ht="30.75" thickBot="1" x14ac:dyDescent="0.3">
      <c r="B5" s="153"/>
      <c r="C5" s="153"/>
      <c r="D5" s="157"/>
      <c r="E5" s="159"/>
      <c r="F5" s="51" t="s">
        <v>48</v>
      </c>
      <c r="G5" s="52" t="s">
        <v>49</v>
      </c>
      <c r="H5" s="52" t="s">
        <v>48</v>
      </c>
      <c r="I5" s="53" t="s">
        <v>49</v>
      </c>
      <c r="J5" s="35" t="s">
        <v>48</v>
      </c>
      <c r="K5" s="36" t="s">
        <v>49</v>
      </c>
      <c r="L5" s="8"/>
      <c r="M5" s="23"/>
    </row>
    <row r="6" spans="2:13" ht="21" customHeight="1" x14ac:dyDescent="0.25">
      <c r="B6" s="79" t="s">
        <v>165</v>
      </c>
      <c r="C6" s="79" t="s">
        <v>193</v>
      </c>
      <c r="D6" s="29">
        <f t="shared" ref="D6" si="0">E6+J6+K6</f>
        <v>40000</v>
      </c>
      <c r="E6" s="41">
        <v>40000</v>
      </c>
      <c r="F6" s="33"/>
      <c r="G6" s="25"/>
      <c r="H6" s="25"/>
      <c r="I6" s="26"/>
      <c r="J6" s="69">
        <f t="shared" ref="J6" si="1">F6+H6</f>
        <v>0</v>
      </c>
      <c r="K6" s="70">
        <f t="shared" ref="K6" si="2">G6+I6</f>
        <v>0</v>
      </c>
      <c r="L6" s="8"/>
      <c r="M6" s="24" t="str">
        <f>IF(D6=(E6+F6+G6+H6+I6),"OK","ERROR")</f>
        <v>OK</v>
      </c>
    </row>
    <row r="7" spans="2:13" ht="30" x14ac:dyDescent="0.25">
      <c r="B7" s="80" t="s">
        <v>191</v>
      </c>
      <c r="C7" s="79" t="s">
        <v>195</v>
      </c>
      <c r="D7" s="30">
        <f>E7+J7+K7</f>
        <v>101020</v>
      </c>
      <c r="E7" s="42">
        <v>40000</v>
      </c>
      <c r="F7" s="34">
        <v>61020</v>
      </c>
      <c r="G7" s="27"/>
      <c r="H7" s="27"/>
      <c r="I7" s="28"/>
      <c r="J7" s="71">
        <f>F7+H7</f>
        <v>61020</v>
      </c>
      <c r="K7" s="72">
        <f>G7+I7</f>
        <v>0</v>
      </c>
      <c r="L7" s="8"/>
      <c r="M7" s="24" t="str">
        <f>IF(D7=(E7+F7+G7+H7+I7),"OK","ERROR")</f>
        <v>OK</v>
      </c>
    </row>
    <row r="8" spans="2:13" ht="45" x14ac:dyDescent="0.25">
      <c r="B8" s="170" t="s">
        <v>190</v>
      </c>
      <c r="C8" s="79" t="s">
        <v>194</v>
      </c>
      <c r="D8" s="30">
        <f t="shared" ref="D8:D19" si="3">E8+J8+K8</f>
        <v>21700</v>
      </c>
      <c r="E8" s="42">
        <v>21700</v>
      </c>
      <c r="F8" s="34"/>
      <c r="G8" s="27"/>
      <c r="H8" s="27"/>
      <c r="I8" s="28"/>
      <c r="J8" s="71">
        <f t="shared" ref="J8:J19" si="4">F8+H8</f>
        <v>0</v>
      </c>
      <c r="K8" s="72">
        <f t="shared" ref="K8:K19" si="5">G8+I8</f>
        <v>0</v>
      </c>
      <c r="L8" s="8"/>
      <c r="M8" s="24" t="str">
        <f t="shared" ref="M8:M20" si="6">IF(D8=(E8+F8+G8+H8+I8),"OK","ERROR")</f>
        <v>OK</v>
      </c>
    </row>
    <row r="9" spans="2:13" x14ac:dyDescent="0.25">
      <c r="B9" s="80" t="s">
        <v>192</v>
      </c>
      <c r="C9" s="79" t="s">
        <v>192</v>
      </c>
      <c r="D9" s="30">
        <f t="shared" si="3"/>
        <v>40680</v>
      </c>
      <c r="E9" s="42"/>
      <c r="F9" s="34"/>
      <c r="G9" s="27">
        <v>40680</v>
      </c>
      <c r="H9" s="27"/>
      <c r="I9" s="28"/>
      <c r="J9" s="71">
        <f t="shared" si="4"/>
        <v>0</v>
      </c>
      <c r="K9" s="72">
        <f t="shared" si="5"/>
        <v>40680</v>
      </c>
      <c r="L9" s="8"/>
      <c r="M9" s="24" t="str">
        <f t="shared" si="6"/>
        <v>OK</v>
      </c>
    </row>
    <row r="10" spans="2:13" x14ac:dyDescent="0.25">
      <c r="B10" s="80"/>
      <c r="C10" s="79"/>
      <c r="D10" s="30">
        <f t="shared" si="3"/>
        <v>0</v>
      </c>
      <c r="E10" s="42"/>
      <c r="F10" s="34"/>
      <c r="G10" s="27"/>
      <c r="H10" s="27"/>
      <c r="I10" s="28"/>
      <c r="J10" s="71">
        <f t="shared" si="4"/>
        <v>0</v>
      </c>
      <c r="K10" s="72">
        <f t="shared" si="5"/>
        <v>0</v>
      </c>
      <c r="L10" s="8"/>
      <c r="M10" s="24" t="str">
        <f t="shared" si="6"/>
        <v>OK</v>
      </c>
    </row>
    <row r="11" spans="2:13" x14ac:dyDescent="0.25">
      <c r="B11" s="80"/>
      <c r="C11" s="79"/>
      <c r="D11" s="30">
        <f t="shared" si="3"/>
        <v>0</v>
      </c>
      <c r="E11" s="42"/>
      <c r="F11" s="34"/>
      <c r="G11" s="27"/>
      <c r="H11" s="27"/>
      <c r="I11" s="28"/>
      <c r="J11" s="71">
        <f t="shared" si="4"/>
        <v>0</v>
      </c>
      <c r="K11" s="72">
        <f t="shared" si="5"/>
        <v>0</v>
      </c>
      <c r="L11" s="8"/>
      <c r="M11" s="24" t="str">
        <f t="shared" si="6"/>
        <v>OK</v>
      </c>
    </row>
    <row r="12" spans="2:13" x14ac:dyDescent="0.25">
      <c r="B12" s="80"/>
      <c r="C12" s="79"/>
      <c r="D12" s="30">
        <f t="shared" si="3"/>
        <v>0</v>
      </c>
      <c r="E12" s="42"/>
      <c r="F12" s="34"/>
      <c r="G12" s="27"/>
      <c r="H12" s="27"/>
      <c r="I12" s="28"/>
      <c r="J12" s="71">
        <f t="shared" si="4"/>
        <v>0</v>
      </c>
      <c r="K12" s="72">
        <f t="shared" si="5"/>
        <v>0</v>
      </c>
      <c r="L12" s="8"/>
      <c r="M12" s="24" t="str">
        <f t="shared" si="6"/>
        <v>OK</v>
      </c>
    </row>
    <row r="13" spans="2:13" x14ac:dyDescent="0.25">
      <c r="B13" s="80"/>
      <c r="C13" s="79"/>
      <c r="D13" s="30">
        <f t="shared" si="3"/>
        <v>0</v>
      </c>
      <c r="E13" s="42"/>
      <c r="F13" s="34"/>
      <c r="G13" s="27"/>
      <c r="H13" s="27"/>
      <c r="I13" s="28"/>
      <c r="J13" s="71">
        <f t="shared" si="4"/>
        <v>0</v>
      </c>
      <c r="K13" s="72">
        <f t="shared" si="5"/>
        <v>0</v>
      </c>
      <c r="L13" s="8"/>
      <c r="M13" s="24" t="str">
        <f t="shared" si="6"/>
        <v>OK</v>
      </c>
    </row>
    <row r="14" spans="2:13" x14ac:dyDescent="0.25">
      <c r="B14" s="80"/>
      <c r="C14" s="79"/>
      <c r="D14" s="30">
        <f t="shared" si="3"/>
        <v>0</v>
      </c>
      <c r="E14" s="42"/>
      <c r="F14" s="34"/>
      <c r="G14" s="27"/>
      <c r="H14" s="27"/>
      <c r="I14" s="28"/>
      <c r="J14" s="71">
        <f t="shared" si="4"/>
        <v>0</v>
      </c>
      <c r="K14" s="72">
        <f t="shared" si="5"/>
        <v>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1"/>
      <c r="C19" s="82"/>
      <c r="D19" s="31">
        <f t="shared" si="3"/>
        <v>0</v>
      </c>
      <c r="E19" s="42"/>
      <c r="F19" s="34"/>
      <c r="G19" s="27"/>
      <c r="H19" s="27"/>
      <c r="I19" s="28"/>
      <c r="J19" s="71">
        <f t="shared" si="4"/>
        <v>0</v>
      </c>
      <c r="K19" s="72">
        <f t="shared" si="5"/>
        <v>0</v>
      </c>
      <c r="L19" s="8"/>
      <c r="M19" s="24" t="str">
        <f t="shared" si="6"/>
        <v>OK</v>
      </c>
    </row>
    <row r="20" spans="2:13" ht="15.75" thickBot="1" x14ac:dyDescent="0.3">
      <c r="B20" s="154" t="s">
        <v>55</v>
      </c>
      <c r="C20" s="155"/>
      <c r="D20" s="32">
        <f>SUM(D6:D19)</f>
        <v>203400</v>
      </c>
      <c r="E20" s="54">
        <f>ROUND(SUM(E6:E19),0)</f>
        <v>101700</v>
      </c>
      <c r="F20" s="55">
        <f t="shared" ref="F20:K20" si="7">ROUND(SUM(F6:F19),0)</f>
        <v>61020</v>
      </c>
      <c r="G20" s="56">
        <f t="shared" si="7"/>
        <v>40680</v>
      </c>
      <c r="H20" s="56">
        <f t="shared" si="7"/>
        <v>0</v>
      </c>
      <c r="I20" s="57">
        <f t="shared" si="7"/>
        <v>0</v>
      </c>
      <c r="J20" s="37">
        <f t="shared" si="7"/>
        <v>61020</v>
      </c>
      <c r="K20" s="38">
        <f t="shared" si="7"/>
        <v>40680</v>
      </c>
      <c r="L20" s="8"/>
      <c r="M20" s="24" t="str">
        <f t="shared" si="6"/>
        <v>OK</v>
      </c>
    </row>
    <row r="21" spans="2:13" ht="15.75" thickBot="1" x14ac:dyDescent="0.3">
      <c r="B21" s="154" t="s">
        <v>50</v>
      </c>
      <c r="C21" s="155"/>
      <c r="D21" s="50">
        <v>1</v>
      </c>
      <c r="E21" s="58">
        <f>E20/$D$20</f>
        <v>0.5</v>
      </c>
      <c r="F21" s="59">
        <f t="shared" ref="F21:K21" si="8">F20/$D$20</f>
        <v>0.3</v>
      </c>
      <c r="G21" s="60">
        <f t="shared" si="8"/>
        <v>0.2</v>
      </c>
      <c r="H21" s="60">
        <f t="shared" ref="H21:I21" si="9">H20/$D$20</f>
        <v>0</v>
      </c>
      <c r="I21" s="61">
        <f t="shared" si="9"/>
        <v>0</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9" t="s">
        <v>54</v>
      </c>
      <c r="C24" s="149"/>
      <c r="D24" s="149"/>
      <c r="E24" s="149"/>
      <c r="F24" s="149"/>
      <c r="G24" s="149"/>
      <c r="H24" s="73"/>
      <c r="I24" s="73"/>
      <c r="J24" s="73"/>
      <c r="K24" s="73"/>
      <c r="L24" s="8"/>
      <c r="M24" s="8"/>
    </row>
    <row r="25" spans="2:13" ht="15.75" customHeight="1" x14ac:dyDescent="0.25">
      <c r="B25" s="148" t="s">
        <v>102</v>
      </c>
      <c r="C25" s="148"/>
      <c r="D25" s="148"/>
      <c r="E25" s="148"/>
      <c r="F25" s="148"/>
      <c r="G25" s="43" t="str">
        <f>IF(E20&gt;=100000,"OK","ERROR")</f>
        <v>OK</v>
      </c>
      <c r="H25" s="73"/>
      <c r="I25" s="73"/>
      <c r="J25" s="73"/>
      <c r="K25" s="73"/>
      <c r="L25" s="8"/>
      <c r="M25" s="8"/>
    </row>
    <row r="26" spans="2:13" ht="15.75" customHeight="1" x14ac:dyDescent="0.25">
      <c r="B26" s="148" t="s">
        <v>103</v>
      </c>
      <c r="C26" s="148"/>
      <c r="D26" s="148"/>
      <c r="E26" s="148"/>
      <c r="F26" s="148"/>
      <c r="G26" s="43" t="str">
        <f>IF(E20&lt;=250000,"OK","ERROR")</f>
        <v>OK</v>
      </c>
      <c r="H26" s="73"/>
      <c r="I26" s="73"/>
      <c r="J26" s="73"/>
      <c r="K26" s="73"/>
      <c r="L26" s="8"/>
      <c r="M26" s="8"/>
    </row>
    <row r="27" spans="2:13" ht="15.75" customHeight="1" x14ac:dyDescent="0.25">
      <c r="B27" s="148" t="s">
        <v>75</v>
      </c>
      <c r="C27" s="148"/>
      <c r="D27" s="148"/>
      <c r="E27" s="148"/>
      <c r="F27" s="148"/>
      <c r="G27" s="43" t="str">
        <f>IF(E20&lt;=(D20/2),"OK","ERROR")</f>
        <v>OK</v>
      </c>
      <c r="H27" s="73"/>
      <c r="I27" s="73"/>
      <c r="J27" s="73"/>
      <c r="K27" s="73"/>
      <c r="L27" s="8"/>
      <c r="M27" s="8"/>
    </row>
    <row r="28" spans="2:13" ht="15.75" customHeight="1" x14ac:dyDescent="0.25">
      <c r="B28" s="148" t="s">
        <v>97</v>
      </c>
      <c r="C28" s="148"/>
      <c r="D28" s="148"/>
      <c r="E28" s="148"/>
      <c r="F28" s="148"/>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Jorge</cp:lastModifiedBy>
  <cp:lastPrinted>2014-10-30T03:03:18Z</cp:lastPrinted>
  <dcterms:created xsi:type="dcterms:W3CDTF">2012-07-06T03:08:38Z</dcterms:created>
  <dcterms:modified xsi:type="dcterms:W3CDTF">2015-01-29T20:08:46Z</dcterms:modified>
</cp:coreProperties>
</file>