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Desolcon\Desktop\3º Convocatoria AEA_IDEBIC_CVC\Propuesta\"/>
    </mc:Choice>
  </mc:AlternateContent>
  <bookViews>
    <workbookView xWindow="0" yWindow="0" windowWidth="16380" windowHeight="8190"/>
  </bookViews>
  <sheets>
    <sheet name="DATOS GENERALES" sheetId="1" r:id="rId1"/>
    <sheet name="DESCRIPCION INICIATIVA" sheetId="2" r:id="rId2"/>
    <sheet name="FINANCIAMIENTO PROYECTO" sheetId="3" r:id="rId3"/>
  </sheets>
  <definedNames>
    <definedName name="_ftn1" localSheetId="2">'FINANCIAMIENTO PROYECTO'!$B$40</definedName>
    <definedName name="_ftnref1" localSheetId="2">'FINANCIAMIENTO PROYECTO'!$B$35</definedName>
    <definedName name="_Ref329006903" localSheetId="2">'FINANCIAMIENTO PROYECTO'!$B$35</definedName>
    <definedName name="_Ref329006913" localSheetId="2">'FINANCIAMIENTO PROYECTO'!$B$37</definedName>
    <definedName name="_Toc401789510" localSheetId="2">'FINANCIAMIENTO PROYECTO'!$B$34</definedName>
    <definedName name="_Toc401789511" localSheetId="2">'FINANCIAMIENTO PROYECTO'!$B$36</definedName>
    <definedName name="__xlnm.Print_Area" localSheetId="0">'DATOS GENERALES'!$B$2:$F$143</definedName>
    <definedName name="__xlnm.Print_Area" localSheetId="1">'DESCRIPCION INICIATIVA'!$B$2:$E$60</definedName>
    <definedName name="__xlnm.Print_Area" localSheetId="2">'FINANCIAMIENTO PROYECTO'!$B$4:$K$28</definedName>
    <definedName name="_xlnm.Print_Area" localSheetId="0">'DATOS GENERALES'!$B$2:$F$143</definedName>
    <definedName name="_xlnm.Print_Area" localSheetId="1">'DESCRIPCION INICIATIVA'!$B$2:$E$60</definedName>
    <definedName name="_xlnm.Print_Area" localSheetId="2">'FINANCIAMIENTO PROYECTO'!$B$4:$K$28</definedName>
  </definedNames>
  <calcPr calcId="152511"/>
</workbook>
</file>

<file path=xl/calcChain.xml><?xml version="1.0" encoding="utf-8"?>
<calcChain xmlns="http://schemas.openxmlformats.org/spreadsheetml/2006/main">
  <c r="F20" i="3" l="1"/>
  <c r="K12" i="3"/>
  <c r="B4" i="2"/>
  <c r="D4" i="2"/>
  <c r="J6" i="3"/>
  <c r="K6" i="3"/>
  <c r="J7" i="3"/>
  <c r="K7" i="3"/>
  <c r="J8" i="3"/>
  <c r="K8" i="3"/>
  <c r="J9" i="3"/>
  <c r="K9" i="3"/>
  <c r="J10" i="3"/>
  <c r="K10" i="3"/>
  <c r="J11" i="3"/>
  <c r="K11" i="3"/>
  <c r="J12" i="3"/>
  <c r="J13" i="3"/>
  <c r="K13" i="3"/>
  <c r="J14" i="3"/>
  <c r="D14" i="3" s="1"/>
  <c r="M14" i="3" s="1"/>
  <c r="K14" i="3"/>
  <c r="J15" i="3"/>
  <c r="D15" i="3" s="1"/>
  <c r="M15" i="3" s="1"/>
  <c r="K15" i="3"/>
  <c r="J16" i="3"/>
  <c r="D16" i="3" s="1"/>
  <c r="M16" i="3" s="1"/>
  <c r="K16" i="3"/>
  <c r="J17" i="3"/>
  <c r="D17" i="3" s="1"/>
  <c r="M17" i="3" s="1"/>
  <c r="K17" i="3"/>
  <c r="J18" i="3"/>
  <c r="D18" i="3" s="1"/>
  <c r="M18" i="3" s="1"/>
  <c r="K18" i="3"/>
  <c r="J19" i="3"/>
  <c r="D19" i="3" s="1"/>
  <c r="M19" i="3" s="1"/>
  <c r="K19" i="3"/>
  <c r="E20" i="3"/>
  <c r="F10" i="1" s="1"/>
  <c r="G20" i="3"/>
  <c r="H20" i="3"/>
  <c r="I20" i="3"/>
  <c r="G26" i="3"/>
  <c r="D13" i="3" l="1"/>
  <c r="M13" i="3" s="1"/>
  <c r="D11" i="3"/>
  <c r="M11" i="3" s="1"/>
  <c r="D10" i="3"/>
  <c r="M10" i="3" s="1"/>
  <c r="D9" i="3"/>
  <c r="M9" i="3" s="1"/>
  <c r="D8" i="3"/>
  <c r="M8" i="3" s="1"/>
  <c r="D7" i="3"/>
  <c r="M7" i="3" s="1"/>
  <c r="D6" i="3"/>
  <c r="M6" i="3" s="1"/>
  <c r="K20" i="3"/>
  <c r="G28" i="3" s="1"/>
  <c r="D12" i="3"/>
  <c r="M12" i="3" s="1"/>
  <c r="G25" i="3"/>
  <c r="J20" i="3"/>
  <c r="D20" i="3" l="1"/>
  <c r="G27" i="3" s="1"/>
  <c r="F11" i="1"/>
  <c r="F21" i="3"/>
  <c r="G21" i="3"/>
  <c r="K21" i="3" l="1"/>
  <c r="F9" i="1"/>
  <c r="I21" i="3"/>
  <c r="E21" i="3"/>
  <c r="H21" i="3"/>
  <c r="M20" i="3"/>
  <c r="J21" i="3"/>
</calcChain>
</file>

<file path=xl/sharedStrings.xml><?xml version="1.0" encoding="utf-8"?>
<sst xmlns="http://schemas.openxmlformats.org/spreadsheetml/2006/main" count="310" uniqueCount="198">
  <si>
    <r>
      <t>DATOS GENERALES DE LA INICIATIVA</t>
    </r>
    <r>
      <rPr>
        <b/>
        <sz val="11"/>
        <color indexed="8"/>
        <rFont val="Calibri"/>
        <family val="2"/>
        <charset val="1"/>
      </rPr>
      <t xml:space="preserve"> 
</t>
    </r>
    <r>
      <rPr>
        <b/>
        <sz val="20"/>
        <color indexed="8"/>
        <rFont val="Calibri"/>
        <family val="2"/>
        <charset val="1"/>
      </rPr>
      <t>Y DE LAS ENTIDADES PARTICIPANTES</t>
    </r>
  </si>
  <si>
    <t>(Con la finalidad de que pueda rellenar de manera oportuna el siguiente formato recomendamos leer el documento: "Guía para la preparación de perfiles" de la tercera convocatoria del Programa AEA. El mismo que ha sido preparado para facilitar el llenado del presente formato.)</t>
  </si>
  <si>
    <t>RESUMEN DE LA PROPUESTA</t>
  </si>
  <si>
    <r>
      <t>(1) TITULO DE LA INICIATIVA:</t>
    </r>
    <r>
      <rPr>
        <sz val="11"/>
        <color indexed="8"/>
        <rFont val="Calibri"/>
        <family val="2"/>
        <charset val="1"/>
      </rPr>
      <t xml:space="preserve"> </t>
    </r>
    <r>
      <rPr>
        <sz val="11"/>
        <color indexed="10"/>
        <rFont val="Calibri"/>
        <family val="2"/>
        <charset val="1"/>
      </rPr>
      <t>(hasta 60 caracteres)</t>
    </r>
  </si>
  <si>
    <t>SIEMBRA NATIVA SOSTENIBLE</t>
  </si>
  <si>
    <r>
      <t xml:space="preserve"> (2) DURACIÓN DEL PROYECTO DE APALANCAMIENTO DE LA INICIATIVA A SER COFINANCIADO POR EL PROGRAMA AEA: </t>
    </r>
    <r>
      <rPr>
        <sz val="10"/>
        <color indexed="10"/>
        <rFont val="Calibri"/>
        <family val="2"/>
        <charset val="1"/>
      </rPr>
      <t>(meses)</t>
    </r>
  </si>
  <si>
    <r>
      <t>(3) FINANCIAMIENTO TOTAL DEL PROYECTO:</t>
    </r>
    <r>
      <rPr>
        <sz val="11"/>
        <color indexed="10"/>
        <rFont val="Calibri"/>
        <family val="2"/>
        <charset val="1"/>
      </rPr>
      <t xml:space="preserve"> (US$)</t>
    </r>
  </si>
  <si>
    <t>(completar pestaña "FINANCIAMIENTO")</t>
  </si>
  <si>
    <r>
      <t>(4) COFINANCIAMIENTO TOTAL SOLICITADO AL PROGRAMA AEA:</t>
    </r>
    <r>
      <rPr>
        <sz val="11"/>
        <color indexed="10"/>
        <rFont val="Calibri"/>
        <family val="2"/>
        <charset val="1"/>
      </rPr>
      <t xml:space="preserve"> (US$)</t>
    </r>
  </si>
  <si>
    <r>
      <t>(5) APORTE DE CONTRAPARTIDA PARA LA EJECUCIÓN DEL PROYECTO:</t>
    </r>
    <r>
      <rPr>
        <sz val="11"/>
        <color indexed="10"/>
        <rFont val="Calibri"/>
        <family val="2"/>
        <charset val="1"/>
      </rPr>
      <t xml:space="preserve"> (US$)</t>
    </r>
  </si>
  <si>
    <r>
      <t>(6) PAÍS AL QUE POSTULA:</t>
    </r>
    <r>
      <rPr>
        <sz val="11"/>
        <color indexed="10"/>
        <rFont val="Calibri"/>
        <family val="2"/>
        <charset val="1"/>
      </rPr>
      <t xml:space="preserve"> (país)</t>
    </r>
  </si>
  <si>
    <t>COLOMBIA</t>
  </si>
  <si>
    <r>
      <t xml:space="preserve">(7) POSTULACIÓN INDIVIDUAL O ASOCIADA: </t>
    </r>
    <r>
      <rPr>
        <sz val="11"/>
        <color indexed="10"/>
        <rFont val="Calibri"/>
        <family val="2"/>
        <charset val="1"/>
      </rPr>
      <t>(individual o asociada)</t>
    </r>
  </si>
  <si>
    <t>ASOCIADA</t>
  </si>
  <si>
    <r>
      <t xml:space="preserve">(8) RESUMEN DEL PROPÓSITO: </t>
    </r>
    <r>
      <rPr>
        <sz val="11"/>
        <color indexed="10"/>
        <rFont val="Calibri"/>
        <family val="2"/>
        <charset val="1"/>
      </rPr>
      <t>(hasta 300 caracteres)</t>
    </r>
  </si>
  <si>
    <t>Fortalecer los proyectos productivos existentes en la Institución Educativa Kwe´sx Nasa Ksxa´wnxi -IDEBIC-, por medio de la dotación de sistemas energeticos con fuente renovable que reduzcan su dependencia del combustible fósil y aseguren su sostenibilidad futura.</t>
  </si>
  <si>
    <r>
      <t xml:space="preserve">(9) MERCADO PRINCIPAL DE LA INICIATIVA: </t>
    </r>
    <r>
      <rPr>
        <sz val="11"/>
        <color indexed="10"/>
        <rFont val="Calibri"/>
        <family val="2"/>
        <charset val="1"/>
      </rPr>
      <t xml:space="preserve"> (hasta 200 caracteres)</t>
    </r>
  </si>
  <si>
    <t>El mercado principal inicial  para este proyecto son los hogares del Departamento del Valle del Cauca, el tercero en población en Colombia (4.500.000 de habitantes, Dane 2013)</t>
  </si>
  <si>
    <r>
      <t>(10) ASPECTOS LEGALES DE ELEGIBILIDAD DE LA INICIATIVA :</t>
    </r>
    <r>
      <rPr>
        <sz val="11"/>
        <color indexed="8"/>
        <rFont val="Calibri"/>
        <family val="2"/>
        <charset val="1"/>
      </rPr>
      <t xml:space="preserve"> </t>
    </r>
    <r>
      <rPr>
        <sz val="11"/>
        <color indexed="10"/>
        <rFont val="Calibri"/>
        <family val="2"/>
        <charset val="1"/>
      </rPr>
      <t>(hasta 200 caracteres)</t>
    </r>
  </si>
  <si>
    <t xml:space="preserve">(11) ENCARGADO/COORDINADOR DE LA INICIATIVA: </t>
  </si>
  <si>
    <t>Nombres:</t>
  </si>
  <si>
    <t>Carlos Arturo</t>
  </si>
  <si>
    <t>Apellidos:</t>
  </si>
  <si>
    <t>Hoyos Gomez</t>
  </si>
  <si>
    <t>Doc. Nac. Identidad (DNI /C.C.):</t>
  </si>
  <si>
    <t>16,624,694</t>
  </si>
  <si>
    <t>Título o Grado Académico:</t>
  </si>
  <si>
    <t>Biologo</t>
  </si>
  <si>
    <t xml:space="preserve">Dirección Domicilio: </t>
  </si>
  <si>
    <t>Carrera 56 # 11 - 36</t>
  </si>
  <si>
    <t>Ciudad:</t>
  </si>
  <si>
    <t>Cali</t>
  </si>
  <si>
    <t>División Geográfica Constituida:</t>
  </si>
  <si>
    <t>Valle del Cauca</t>
  </si>
  <si>
    <t>País:</t>
  </si>
  <si>
    <t>Colombia</t>
  </si>
  <si>
    <t xml:space="preserve">Teléfono               </t>
  </si>
  <si>
    <t>E-mail:</t>
  </si>
  <si>
    <t>Carlos-arturo.hoyos@cvc.gov.co</t>
  </si>
  <si>
    <r>
      <t xml:space="preserve">Cargo que ocupa en la iniciativa: </t>
    </r>
    <r>
      <rPr>
        <sz val="11"/>
        <color indexed="10"/>
        <rFont val="Calibri"/>
        <family val="2"/>
        <charset val="1"/>
      </rPr>
      <t>(hasta 50 caracteres)</t>
    </r>
  </si>
  <si>
    <t>Coordinador</t>
  </si>
  <si>
    <r>
      <t xml:space="preserve">Experiencia en este cargo </t>
    </r>
    <r>
      <rPr>
        <sz val="11"/>
        <color indexed="10"/>
        <rFont val="Calibri"/>
        <family val="2"/>
        <charset val="1"/>
      </rPr>
      <t>(años)</t>
    </r>
  </si>
  <si>
    <t>9 años</t>
  </si>
  <si>
    <r>
      <t xml:space="preserve">Experiencia en trabajos parecidos al enfoque de la iniciativa </t>
    </r>
    <r>
      <rPr>
        <sz val="11"/>
        <color indexed="10"/>
        <rFont val="Calibri"/>
        <family val="2"/>
        <charset val="1"/>
      </rPr>
      <t>(años, resumen breve de resultados hasta 150 caracteres)</t>
    </r>
  </si>
  <si>
    <t>Director del grupo de producciòn sostenible de CVC, coordinador del convenio CVC-USAID donde se doto de sistemas energeticos con fuente renovable a comunidades Indigenas del Departamento y coordinador del grupo de trabajo para implementación de sistemas de producción de Biogas con residuos organicos porcicolas.</t>
  </si>
  <si>
    <t>(12) ENTIDAD PROPONENTE</t>
  </si>
  <si>
    <t>Nombre o Razón Social:</t>
  </si>
  <si>
    <t>Corporación Autonoma Regional del Valle del Cauca</t>
  </si>
  <si>
    <t>Acrónimo:</t>
  </si>
  <si>
    <t>CVC</t>
  </si>
  <si>
    <t>Nº Registro tributario:</t>
  </si>
  <si>
    <t>890,339,002-7</t>
  </si>
  <si>
    <t>Nº Registros Públicos:</t>
  </si>
  <si>
    <t>Fecha de constitución:</t>
  </si>
  <si>
    <t>22 de octubre de 1954</t>
  </si>
  <si>
    <t>Nombre (Representante Legal):</t>
  </si>
  <si>
    <t xml:space="preserve">Ruben Dario </t>
  </si>
  <si>
    <t>Apellidos (Representante Legal):</t>
  </si>
  <si>
    <t>Materon Muñoz</t>
  </si>
  <si>
    <t>Dirección:</t>
  </si>
  <si>
    <t>Teléfono:</t>
  </si>
  <si>
    <t>E-Mail:</t>
  </si>
  <si>
    <t>atencionalusuario@cvc.gov.co</t>
  </si>
  <si>
    <t>Fax :</t>
  </si>
  <si>
    <t>Web-Site:</t>
  </si>
  <si>
    <t>www.cvc.gov.co</t>
  </si>
  <si>
    <r>
      <t xml:space="preserve">Experiencia en implementar iniciativas parecidas </t>
    </r>
    <r>
      <rPr>
        <sz val="11"/>
        <color indexed="10"/>
        <rFont val="Calibri"/>
        <family val="2"/>
        <charset val="1"/>
      </rPr>
      <t>(años, resumen breve de resultados hasta 150 caracteres)</t>
    </r>
  </si>
  <si>
    <t>Convenio CVC-USAID para la reducción a la presión de bosque en comunidades indigenas en zonas no interconectadas. (2012-2014)</t>
  </si>
  <si>
    <r>
      <t xml:space="preserve">Años de existencia </t>
    </r>
    <r>
      <rPr>
        <sz val="11"/>
        <color indexed="10"/>
        <rFont val="Calibri"/>
        <family val="2"/>
        <charset val="1"/>
      </rPr>
      <t>(años)</t>
    </r>
  </si>
  <si>
    <r>
      <t xml:space="preserve">Ha sido Entidad Desarrolladora de algún proyecto en la primera y/o segunda convocatoria del programa AEA? </t>
    </r>
    <r>
      <rPr>
        <sz val="11"/>
        <color indexed="10"/>
        <rFont val="Calibri"/>
        <family val="2"/>
        <charset val="1"/>
      </rPr>
      <t>(si o no)</t>
    </r>
  </si>
  <si>
    <t>No</t>
  </si>
  <si>
    <r>
      <t xml:space="preserve">Tipo de institución (fin): </t>
    </r>
    <r>
      <rPr>
        <sz val="11"/>
        <color indexed="8"/>
        <rFont val="Calibri"/>
        <family val="2"/>
        <charset val="1"/>
      </rPr>
      <t xml:space="preserve">(marcar con una X) </t>
    </r>
    <r>
      <rPr>
        <sz val="11"/>
        <color indexed="10"/>
        <rFont val="Calibri"/>
        <family val="2"/>
        <charset val="1"/>
      </rPr>
      <t>(solo marcar una)</t>
    </r>
  </si>
  <si>
    <r>
      <t>Con</t>
    </r>
    <r>
      <rPr>
        <sz val="11"/>
        <color indexed="8"/>
        <rFont val="Calibri"/>
        <family val="2"/>
        <charset val="1"/>
      </rPr>
      <t xml:space="preserve"> fines de lucro</t>
    </r>
  </si>
  <si>
    <r>
      <t>Sin</t>
    </r>
    <r>
      <rPr>
        <sz val="11"/>
        <color indexed="8"/>
        <rFont val="Calibri"/>
        <family val="2"/>
        <charset val="1"/>
      </rPr>
      <t xml:space="preserve"> fines de lucro</t>
    </r>
  </si>
  <si>
    <t>X</t>
  </si>
  <si>
    <r>
      <t xml:space="preserve">Tipo de institución (constitución): </t>
    </r>
    <r>
      <rPr>
        <sz val="11"/>
        <color indexed="8"/>
        <rFont val="Calibri"/>
        <family val="2"/>
        <charset val="1"/>
      </rPr>
      <t xml:space="preserve">(marcar con una X) </t>
    </r>
    <r>
      <rPr>
        <sz val="11"/>
        <color indexed="10"/>
        <rFont val="Calibri"/>
        <family val="2"/>
        <charset val="1"/>
      </rPr>
      <t>(solo marcar una)</t>
    </r>
  </si>
  <si>
    <t>Empresa privada</t>
  </si>
  <si>
    <t>Empresa pública</t>
  </si>
  <si>
    <t>Universidad / Instituto</t>
  </si>
  <si>
    <t>ONG</t>
  </si>
  <si>
    <t>Asociación /Corporación</t>
  </si>
  <si>
    <t>Entidad financiera</t>
  </si>
  <si>
    <t>Cooperativa</t>
  </si>
  <si>
    <t>Fundación</t>
  </si>
  <si>
    <t>Otros: (indicar)</t>
  </si>
  <si>
    <r>
      <t xml:space="preserve"> (13) ENTIDAD ASOCIADA I </t>
    </r>
    <r>
      <rPr>
        <sz val="11"/>
        <color indexed="8"/>
        <rFont val="Calibri"/>
        <family val="2"/>
        <charset val="1"/>
      </rPr>
      <t xml:space="preserve">(de ser el caso)   (13) ENTIDAD ASOCIADA I (de ser el caso)  </t>
    </r>
  </si>
  <si>
    <t xml:space="preserve"> Institución Educativa Kwe´sx Nasa Ksxa´wnxi -Instituto Departamental de Educación Básica Comunitaria-</t>
  </si>
  <si>
    <t>IDEBIC</t>
  </si>
  <si>
    <t>Comunidad</t>
  </si>
  <si>
    <t>Entidad Gubernamental</t>
  </si>
  <si>
    <r>
      <t xml:space="preserve">(14) ENTIDAD ASOCIADA II </t>
    </r>
    <r>
      <rPr>
        <sz val="11"/>
        <color indexed="8"/>
        <rFont val="Calibri"/>
        <family val="2"/>
        <charset val="1"/>
      </rPr>
      <t xml:space="preserve">(de ser el caso)  (14) ENTIDAD ASOCIADA II (de ser el caso)  </t>
    </r>
  </si>
  <si>
    <r>
      <t xml:space="preserve">(15) ENTIDAD ASOCIADA III </t>
    </r>
    <r>
      <rPr>
        <sz val="11"/>
        <color indexed="8"/>
        <rFont val="Calibri"/>
        <family val="2"/>
        <charset val="1"/>
      </rPr>
      <t xml:space="preserve">(de ser el caso)  (15) ENTIDAD ASOCIADA III (de ser el caso)  </t>
    </r>
  </si>
  <si>
    <r>
      <t xml:space="preserve">Experiencia en implementar iniciativas parecidas </t>
    </r>
    <r>
      <rPr>
        <sz val="11"/>
        <color indexed="10"/>
        <rFont val="Calibri"/>
        <family val="2"/>
        <charset val="1"/>
      </rPr>
      <t>(años, resumen breve de resultados hasta 100 caracteres)</t>
    </r>
  </si>
  <si>
    <t>DESCRIPCION DE LA INICIATIVA</t>
  </si>
  <si>
    <t>ENTIDAD PROPONENTE (Acrónimo)</t>
  </si>
  <si>
    <t>TITULO</t>
  </si>
  <si>
    <r>
      <t xml:space="preserve">(1) PROPÓSITO DE LA INICIATIVA: </t>
    </r>
    <r>
      <rPr>
        <sz val="11"/>
        <color indexed="10"/>
        <rFont val="Calibri"/>
        <family val="2"/>
        <charset val="1"/>
      </rPr>
      <t>(hasta 1000 caracteres)</t>
    </r>
  </si>
  <si>
    <t>La iniciativa propone reforzar los procesos productivos de siembra  y comercialización de  café y panela organica, que actualmente realiza el Instituto  Departamental  de Educación Básica Indigena Comunitaria (IDEBIC), en la sede principal  Kwe´sx Nasa Ksxa´wnxi, finca el Cajón, Florida Valle, por medio de la implementación de sistemas energeticos con fuente renovable que aseguren una operación confiable y reduzca la dependencia de la quema de combustible fósil (Diesel). En la actualidad la institución  posee los equipos necesarios para la producción de café y panela organica. Con la iniciativa propuesta se pretende  dotar a las lineas de molienda, trillado y empaque de la produccón de café organico, asi como alimentar la iluminación de las instalaciones principales. Al igual que en la linea de producción de panela organica, se dotaría la generación de energía para la molinda de la caña  con un sistema energetico renovable.</t>
  </si>
  <si>
    <r>
      <t xml:space="preserve">(2) DESCRIPCIÓN DE LOS BENEFICIARIOS </t>
    </r>
    <r>
      <rPr>
        <sz val="11"/>
        <color indexed="10"/>
        <rFont val="Calibri"/>
        <family val="2"/>
        <charset val="1"/>
      </rPr>
      <t>(hasta 800 caracteres)</t>
    </r>
  </si>
  <si>
    <t>El IDEBIC es  una Institución Educativa de los indígenas y para los indígenas,  con un enfoque agroambiental y cultural, su educación está orientada hacia el fortalecimiento de la agricultura sana, recuperación de semillas nativas y saberes ancestrales, recuperación de suelos, producción de abonos orgánicos, plantación de árboles de sombrío. La Institución cuenta con presencia en 18 municipios del valle y cerca de 2200 alumnos, y la sede Florida donde se haria la implementación posee 260 alumnos bajo un modelo educativo y de gestión  que en 2013 recibio el Premio "Compartir al rector" como mejor rector del País a su director Anibal Bubu Ramos. Dentro de los objetivos de la institución, se incluye el apoyo a la producción agricola sostenible en los predios de sus alumnos.</t>
  </si>
  <si>
    <r>
      <t>(3) VALOR AGREGADO PARA LOS BENEFICIARIOS</t>
    </r>
    <r>
      <rPr>
        <sz val="11"/>
        <color indexed="8"/>
        <rFont val="Calibri"/>
        <family val="2"/>
        <charset val="1"/>
      </rPr>
      <t xml:space="preserve"> </t>
    </r>
    <r>
      <rPr>
        <sz val="11"/>
        <color indexed="10"/>
        <rFont val="Calibri"/>
        <family val="2"/>
        <charset val="1"/>
      </rPr>
      <t>(hasta 800 caracteres)</t>
    </r>
  </si>
  <si>
    <t>La iniciativa presentada ha sido revisada con las directivas de la institución educativa, en reuniones de presentación y concertación, y en concepto de ellos se acopla perfectamente al objetivo institucional de ser 100% autosostenibles, la implementación de los sistemas energeticos con fuente renovable y su consecuente independencia de los combustibles fósiles y los subsidios de la gobernación departamental les permitirá mayor autonomia en la ejecución de su visión como institución etnica autoctona; Además de posibilitar la replica con procesos productivos similares en las otras sedes  sin depender de decisiones politicas externas. Tambien, permitirá  la generación de recursos  para  otras actividades de la institución.</t>
  </si>
  <si>
    <r>
      <t xml:space="preserve">(4)TECNOLOGÍA Y/O SERVICIOS VALIDADOS: </t>
    </r>
    <r>
      <rPr>
        <sz val="11"/>
        <color indexed="10"/>
        <rFont val="Calibri"/>
        <family val="2"/>
        <charset val="1"/>
      </rPr>
      <t>(hasta 800 caracteres)</t>
    </r>
  </si>
  <si>
    <r>
      <t>FUENTES:</t>
    </r>
    <r>
      <rPr>
        <b/>
        <sz val="10"/>
        <color indexed="8"/>
        <rFont val="Calibri"/>
        <family val="2"/>
        <charset val="1"/>
      </rPr>
      <t xml:space="preserve"> </t>
    </r>
    <r>
      <rPr>
        <sz val="10"/>
        <color indexed="10"/>
        <rFont val="Calibri"/>
        <family val="2"/>
        <charset val="1"/>
      </rPr>
      <t>(de ser necesario, escribir fuentes que ayuden a justificar que una tecnología o servicio esta validada)</t>
    </r>
  </si>
  <si>
    <r>
      <t>Los procesos de producción de Café han sido asistidos por la Federación de cafeteros de Colombia, que más que enseñar, es una guia para obtener la calidad de Café que actualmente le exigen a los productores Colombianos.  Los sistemas energeticos con fuente renovable, que en este caso se refieren a los sistemas</t>
    </r>
    <r>
      <rPr>
        <sz val="11"/>
        <rFont val="Calibri"/>
        <family val="2"/>
        <charset val="1"/>
      </rPr>
      <t xml:space="preserve"> solares fotovoltaicos, se identifican como fuentes no convencionales de energía renovable (FNCER) aceptadas y validadas por el Ministerio de minas y energía de Colombi</t>
    </r>
    <r>
      <rPr>
        <sz val="11"/>
        <color indexed="8"/>
        <rFont val="Calibri"/>
        <family val="2"/>
        <charset val="1"/>
      </rPr>
      <t>a a traves de la ley 697 de 2001 y del Plan Nacional de Desarrollo (PND) 2014-2018 del departamento Nacional de Planeación  (DNP).</t>
    </r>
  </si>
  <si>
    <t>Federación de Cafeteros: Sostenibilidad en Acción: http://www.federaciondecafeteros.org/particulares/es/sostenibilidad_en_accion/                             Ley 697 de 2001: http://www.minminas.gov.co/minminas/kernel/usuario_externo_normatividad/form_consultar_normas_hidrocarburos.jsp?parametro=748&amp;site=17                                                                                   Plan Nacional de Desarrollo (2014-2018): https://colaboracion.dnp.gov.co/CDT/Prensa/Bases%20Plan%20Nacional%20de%20Desarrollo%202014-2018.pdf</t>
  </si>
  <si>
    <r>
      <t xml:space="preserve">(5) TECNOLOGÍAS Y/O SERVICIOS APROPIADOS A LA REALIDAD SOCIO-AMBIENTAL DEL ÁREA DE IMPLEMENTACIÓN </t>
    </r>
    <r>
      <rPr>
        <sz val="11"/>
        <color indexed="10"/>
        <rFont val="Calibri"/>
        <family val="2"/>
        <charset val="1"/>
      </rPr>
      <t>(hasta 2000 caracteres)</t>
    </r>
  </si>
  <si>
    <t>La privilegiada ubicación geográfica del centro dentro de las tierras fertiles del Valle del Cauca, con altitud entre 1000 y 1300m y radiaciòn solar promedio anual de 4.14kWh/m2dia, permiten la siembra y cosecha generosa  tanto de la caña de azúcar como del Café, aún más teniendo en cuenta que la siembra de estos productos se desarrolla en la regón  desde antes de la fundación de IDEBIC en 1998. Si bien la zona rural de florida y en  especial la sede del IDEBIC en este municipio, posee acceso a quebradas y rios, se descarto la implementación de pequeñas centrales hidroelectricas por los montos de inversión en obras civiles, versus el beneficio energetico que se recibiria en el proyecto. El sistema energetico con fuente renovable esogido es el sistema solar fotovoltaico para producción de electricidad, da un valor agragado al proyecto, dado que dentro de la vasta y ancestral cosmología de la etnia Nasa (beneficiaria de la solución) el Sol se considera un ente superior proveedor de la fuerza vital de la tierra y los seres que la habitamos. Este punto es importante ya que facilita la inclusión de la tecnologia como un medio para recibir los beneficios del gran Sol. La implementación del sistema fotovoltaico permitirá que otros gobernadores vean la tecnologia como algo bondadoso a la producción agropecuaria limpia y faciliten la implementación en resguardos y asentamientos ubicados en otras zonas no interconectadas a la red electrica nacional.</t>
  </si>
  <si>
    <r>
      <t xml:space="preserve">(6) PERTINENCIA DEL MODELO DE NEGOCIO: </t>
    </r>
    <r>
      <rPr>
        <sz val="11"/>
        <color indexed="10"/>
        <rFont val="Calibri"/>
        <family val="2"/>
        <charset val="1"/>
      </rPr>
      <t>(hasta 2000 caracteres)</t>
    </r>
  </si>
  <si>
    <t>El modelo de negocio se basa en el concepto de comunidad del pueblo Nasa, donde las personas no son poseedoras de la tierra sino sus descendientes, lo que le confiere una autoridad al cabildo indigena para controlar la producción de caña de azúcar y café. El negocio se divide en: 1. Producción primaria: donde se realiza la siembra y cosecha del café y la caña de azúcar con el trabajo de personal fijo del IDEBIC, los alumnos y sus padres, estos últimos bajo la modalidad de minga (trabajo comunitario) cuando el IDEBIC lo considere pertinente. 2. Acopio y preprocesamiento: Comprende el almacenamiento, despulpe, molienda, secado, lavado, trillado para el café y molienda y almacenamiento de jugo para la caña de azúcar; Estas actividades son realizadas por personal de planta del IDEBIC con la presencia de alumnos de último grado en calidad de aprendices. 3. Procesamiento: Comprende el tostado, molido y empaque para el Café y cocción de jugo, descachazada, punto y panela para la caña de azúcar; Actividades a realizar con personal de planta del IDEBIC. 4. Distribución y comercialización: Actividad de toma de pedidos, despacho de productos y venta a través de la red de tiendas comunitarias existentes en los cascos urbanos de los municipios del departamento donde tienen presencia; Esta actividad  realizada por personal del IDEBIC y los alumnos serán parte de la estrategia de mercadeo de marca. La estrategia de fijación de precios se basará en los costos de producción (que serían menores al de la competencia si esta depende de SIN para el suministro de energía o quema de combustible fósil) siendo el máximo el precio del mercado y el mínimo el punto de equilibrio más la provisión de contingencia en la cadena de valor. Los productos se comercializarán con la marca Siembra Nativa (en proceso de registro ante la Super.Industria y Comercio) que es a su vez propiedad del IDEBIC. Esto último garantiza el adecuado manejo del recurso dado que IDEBIC pertenece a la comunidad indigena.</t>
  </si>
  <si>
    <r>
      <t xml:space="preserve">(7) COMPETENCIA Y VENTAJA COMPARATIVA : </t>
    </r>
    <r>
      <rPr>
        <sz val="11"/>
        <color indexed="10"/>
        <rFont val="Calibri"/>
        <family val="2"/>
        <charset val="1"/>
      </rPr>
      <t>(hasta 1000 caracteres)</t>
    </r>
  </si>
  <si>
    <t xml:space="preserve"> </t>
  </si>
  <si>
    <t>En la actualidad existen cerca de 110 marcas de café reconocidas por la Federación Nacional de Cafeteros, pero menos de 20 marcas dedicadas a la producción de Café Organico en Colombia, En su gran mayoria la producción de café Organico se centra en pequeños productores interesados en agregar valor a su producto, con un limitado rango de acción geografica. IDEBIC posee presencia en 18 Municipios del Valle del Cauca y la comunudad NASA como miembro de la Orivac tiene acceso a gran parte del territorio nacional, lo que venceria el obstaculo de presencia limitada en el país. Muchos productores de café y panela organico tienen en la energía eléctrica un rubro que les consume  cerca del 20% de su presupuestos lo que en este caso sería un ahorro significativo. Un punto vital en la producción del IDEBIC es el reconocimiento nacional a la labor de respeto y cuidado de los suelos y cuencas hidrograficas de las comunidades indigenas lo que aportaria valor a la marca como producto organico.</t>
  </si>
  <si>
    <r>
      <t xml:space="preserve">(8) GOBERNANZA DE LA CADENA DE VALOR : </t>
    </r>
    <r>
      <rPr>
        <sz val="11"/>
        <color indexed="10"/>
        <rFont val="Calibri"/>
        <family val="2"/>
        <charset val="1"/>
      </rPr>
      <t>(hasta 1000 caracteres)</t>
    </r>
  </si>
  <si>
    <r>
      <t>La dirección del IDEBIC recae sobre su rector, sin embargo, por ser entidad oficial de caracter especial, administrada por ORIVAC , este debera solicitar autorización al consejo educativo indigena departamental</t>
    </r>
    <r>
      <rPr>
        <sz val="11"/>
        <color indexed="10"/>
        <rFont val="Calibri"/>
        <family val="2"/>
        <charset val="1"/>
      </rPr>
      <t xml:space="preserve">, </t>
    </r>
    <r>
      <rPr>
        <sz val="11"/>
        <rFont val="Calibri"/>
        <family val="2"/>
        <charset val="1"/>
      </rPr>
      <t>quienes finalmente actuan como un consejo directivo.</t>
    </r>
    <r>
      <rPr>
        <sz val="11"/>
        <color indexed="10"/>
        <rFont val="Calibri"/>
        <family val="2"/>
        <charset val="1"/>
      </rPr>
      <t xml:space="preserve"> </t>
    </r>
    <r>
      <rPr>
        <sz val="11"/>
        <rFont val="Calibri"/>
        <family val="2"/>
        <charset val="1"/>
      </rPr>
      <t>Dentro de este marco los siguientes en la escala de valor serían los empleados directos de las plantas productivas y miembros del equipo de colaboradores de comercialización y administración de la marca.Luego siguen los clientes quienes en últimas serian los que ayuran a definir el futuro de la marca al permitirseles expresar su grado de satisfacción con el producto y servicio recibido. Los proveedores no menos importantes que los anteriores se ubicarian en la quinta escala como aliados estrategicos para garantizar precios justos y suministro oportuno del producto final.</t>
    </r>
  </si>
  <si>
    <r>
      <t xml:space="preserve">(9) NIVEL DE ALINEACIÓN CON LAS POLÍTICAS PÚBLICAS: </t>
    </r>
    <r>
      <rPr>
        <sz val="11"/>
        <color indexed="10"/>
        <rFont val="Calibri"/>
        <family val="2"/>
        <charset val="1"/>
      </rPr>
      <t>(hasta 1000 caracteres)</t>
    </r>
  </si>
  <si>
    <r>
      <t xml:space="preserve">FUENTES: </t>
    </r>
    <r>
      <rPr>
        <sz val="11"/>
        <color indexed="10"/>
        <rFont val="Calibri"/>
        <family val="2"/>
        <charset val="1"/>
      </rPr>
      <t>(de ser necesario, escribir fuentes que ayuden a justificar el nivel de alineción de su propuesta)</t>
    </r>
  </si>
  <si>
    <r>
      <t>Dentro del marco de las políticas nacionales la iniciativa es concordante con el Plan Nacional de Desarrollo 2014-2018, que plantea como objetivo incentivar, apoyar y/o desarrollar actividades productivas licitas que garanticen prosperidad para todos dentro de estricto marco de respeto a las normas ambientales, tributarias y laborales. En el marco regional se alinea satisfactoriamente con el plan de acción 2012-2015 de la corporación Autonoma Regional del Valle del Cauca (CVC) en la linea estrategica No. 5: Coadyuvar al desarrollo sostenible de centros urbanos y zonas especiales, identificadas como de alto impacto y  No. 7:Fortalecer las capacidades de los actores sociales en el uso y aprovechamiento de los recursos naturales, promoviendo su participación en la gestión ambiental de su territorio.</t>
    </r>
    <r>
      <rPr>
        <sz val="11"/>
        <rFont val="Calibri"/>
        <family val="2"/>
        <charset val="1"/>
      </rPr>
      <t xml:space="preserve"> En el plano local, la iniciativa se enmarca dentro del plan Ambiental Indigena para pervivencia de los Pueblos (PAIP): 2015-2020.</t>
    </r>
  </si>
  <si>
    <t xml:space="preserve">Plan Nacional de Desarrollo (2014-2018): https://colaboracion.dnp.gov.co/CDT/Prensa/Bases%20Plan%20Nacional%20de%20Desarrollo%202014-2018.pdf.                                                                                                                                                    Plan de Acción CVC 2012-2015: http://www.cvc.gov.co/portal/images/CVC/Gestion_Corporativa/Planes_y_Programas/Planes_de_Accion//Plan_de_Accion_2012_2015/Plan_de_Accion_2012_2015.pdf                                                     </t>
  </si>
  <si>
    <r>
      <t xml:space="preserve">(10) MODELO Y POTENCIAL DE CRECIMIENTO: </t>
    </r>
    <r>
      <rPr>
        <sz val="11"/>
        <color indexed="8"/>
        <rFont val="Calibri"/>
        <family val="2"/>
        <charset val="1"/>
      </rPr>
      <t xml:space="preserve"> </t>
    </r>
    <r>
      <rPr>
        <sz val="11"/>
        <color indexed="10"/>
        <rFont val="Calibri"/>
        <family val="2"/>
        <charset val="1"/>
      </rPr>
      <t>(hasta 2000 caracteres)</t>
    </r>
  </si>
  <si>
    <r>
      <t xml:space="preserve">FUENTES: </t>
    </r>
    <r>
      <rPr>
        <sz val="11"/>
        <color indexed="10"/>
        <rFont val="Calibri"/>
        <family val="2"/>
        <charset val="1"/>
      </rPr>
      <t xml:space="preserve"> (de ser necesario, escribir fuentes que ayuden a sustentar sus estimaciones sobre el potencial de crecimiento)</t>
    </r>
  </si>
  <si>
    <t>La iniciativa propuesta se centra en el pueblo Nasa de Florida, Valle, como beneficiarios indirectos de los ingresos generados por el proyecto productivo, el IDEBIC sede Florida con sus 25 empleados directos y cerca de 256 alumnos son los beneficiarios directos e inmediatos, sin embargo, el resultado positivo de esta implementación permitiría replicar la iniciativa en las otras dos sedes similares a la de Florida llegando a un cubrimiento del 100% del alumnado (2200 alumnos de grado preescolar  a once) con sus respectivas familias. Se escogió café orgánico y panela porque en la sede Florida existen los equipos (nuevos para el Café y 100% operativos para la panela) para su aprovechamiento a escala comercial, pero los centros de instrucción poseen cultivos de frutas y hortalizas que están dentro del objetivo de fortalecimiento productivo.  La CVC no participa en el proceso comercial de la marca, más es un aliado estratégico que seguiría apoyando los procesos de cultivos sostenibles, reforestación de cuencas y protección de suelos que a la larga son vitales para garantizar la materia prima de Siembra Nativa. Al finalizar este proceso el IDEBIC será poseedor de una marca propia (Siembra Nativa) con una infraestructura energéticamente autosostenible y un conocimiento amplio sobre administración que sumado al acompañamiento de CVC, Min.Educación y Fedecafé lo convierten en un centro de conocimiento y potenciador de las futuras líneas de producción agropecuaria que se perfilen con demanda comercial significativa. La iniciativa es replicable, e incluso en una segunda fase pretende involucrar a los alumnos graduados para que desde sus parcelas sean proveedores de la materia prima de Siembra Nativa, obteniendo garantía de compra de las cosechas a precio justo. El proceso además de asegurar un ingreso digno a las familias proveedoras, también es parte de la política de afianzamiento de territorio que busca reducir la migración de los jóvenes indígenas a los centros urbanos.</t>
  </si>
  <si>
    <t>Programa agropecuario IDEBIC: http://www.mineducacion.gov.co/1621/articles-326662_archivo_pdf_Dia4_EXP_PROYECTO_AGROPECUARIO_IDEBIC_Bogota.pdf</t>
  </si>
  <si>
    <r>
      <t xml:space="preserve">(11) SOSTENIBILIDAD SOCIAL E IMPACTOS / RIESGOS ASOCIADOS: </t>
    </r>
    <r>
      <rPr>
        <sz val="11"/>
        <color indexed="10"/>
        <rFont val="Calibri"/>
        <family val="2"/>
        <charset val="1"/>
      </rPr>
      <t>(hasta 1500 caracteres)</t>
    </r>
  </si>
  <si>
    <t>La iniciativa busca mejorar los ingresos de un centro de educación 100% comunitario con atención exclusiva a la comunidad indigena lo que permite que las familias indigenas vean en sus parcelas un medio real y efectivo de sostenimiento al encontrar en el IDEBIC no solo la institución que educa a sus hijos, sino que les puede llegar a garantizar ingresos dignos al comprar las cosechas para suplir las necesidades de Siembra Nativa. Adicionalmente, encontramos que la instalación de sistemas energeticos renovables ofrece otro campo de aprendizaje y formación a los estudiantes del centro. A futuro, los técnicos que realicen los mantenimientos de los sistemas actualmente instalados en territorios indigenas serán de sus comunidades y hablaran en su lengua nativa, lo que facilitaría el proceso de apropiación social de estas tecnologias en sus  territorios.  Los riesgos asociados al proceso se centran en la aceptación del producto en el mercado y la velocidad de superación del primer tramo ascendente de la curva de aprendizaje para el IDEBIC, pues de ello depene la expansión de la iniciativa a las otras sedes. Este riesgo sin embargo es mitigado en parte en la gran  confianza y respeto que tiene la comunidad indigena en sus lideres y sobre todo en la buena imagen a la gestión del IDEBIC sobre los recursos ténicos, financieros y humanos que administra.</t>
  </si>
  <si>
    <r>
      <t xml:space="preserve">(12) SOSTENIBILIDAD CLIMÁTICA E IMPACTOS / RIESGOS AMBIENTALES ASOCIADOS: </t>
    </r>
    <r>
      <rPr>
        <sz val="11"/>
        <color indexed="10"/>
        <rFont val="Calibri"/>
        <family val="2"/>
        <charset val="1"/>
      </rPr>
      <t>(hasta 1500 caracteres)</t>
    </r>
  </si>
  <si>
    <t>La comunidad Indígena es un aliado estratégico de la CVC en la protección de suelos, bosques y masas de agua. Este principio es el que ha permitido al IDEBIC en convertirse en un puente de comunicación efectivo entre los pequeños productores agropecuarios indígenas y las políticas de conservación del medio ambiente de CVC. De hecho, el IDEBIC es un ejemplo de optimización de recursos naturales para la producción agropecuaria a través de sus proyectos cíclicos para la siembra donde se involucra la recuperación de excedentes agrícolas y desechos orgánicos pecuarios  para la producción de abonos y biogás que terminan usándose en la producción agropecuaria y de árboles para reforestación de cuencas y pasto para alimento de ganado. El otro programa de éxito del IDEBIC es el autodenominado "Proyecto productivo bajo las sombras" donde los cultivos productivos se realizan entre bosques que aportan abono natural y protección ante variaciones climáticas extremas, contrario a la práctica campesina  de "tierra arrasada" que busca grandes extensiones de ladera para pastoreo y siembra por medio de la tala y quema indiscriminada de bosques en zonas de ladera. En este punto, el IDEBIC tiene dos grandes fortalezas, 1. El reconocimiento de la importancia y jerarquía de los árboles, masas de aguas y especies silvestres dentro de la cosmología NASA y 2. El acompañamiento permanente del personal técnico de la CVC que en conjunto desarrollan planes de conservación ambiental.</t>
  </si>
  <si>
    <r>
      <t xml:space="preserve">(13) SOSTENIBILIDAD ECONÓMICA E IMPACTOS / RIESGOS ASOCIADOS: </t>
    </r>
    <r>
      <rPr>
        <sz val="11"/>
        <color indexed="10"/>
        <rFont val="Calibri"/>
        <family val="2"/>
        <charset val="1"/>
      </rPr>
      <t>(hasta 1500 caracteres)</t>
    </r>
  </si>
  <si>
    <t>El IDEBIC posee las siguientes ventajas competitivas: 1. Los terrenos son propios, 2. Tiene muy baja dependencia de productos agroquimicos, 3. El 100% de las semillas usadas son nativas, 4. Aunque genera cerca de 30 empleos directos, al requerir mano de obra en cantidad para casos puntuales se apoya en la minga o trabajo comunitario para resolver la necesidad. Bajo estos esquemas la producción energetica es el siguiente punto a resolver asi como la infraestructura para la logistica de comercialización de productos. La iniciativa responderia a estas dos necesidades y el resultado final deja a un IDEBIC fortalecido y con capacidad de definir compra de cosechas a las familias de la región, este resultado ofrece garantias de ingresos dignos y sostenidos a los productores dado que IDEBIC no comercializara la cosecha como "commodity" sino que la transformará agregandole valor, creando un colchon de máximos y minimos dignos para la negociación directa con los agricultores indigenas. Los Alumnos al graduarse no requeriran emigrar fuera del terriotorio ya que tendran en el IDEBIC un cliente confiable para sus productos, sin tener en cuenta que algunos podran capacitarse en el proceso de montaje, operación y mantenimiento de sistemas energeticos renovables para trabajar en las comunidades que lo requieran. El mercado de Café y panela asegurarián el sostenimiento de la iniciativa dado que los costos operativos son relativamente menores que los de un productor tradicional.</t>
  </si>
  <si>
    <r>
      <t xml:space="preserve">(14) FINANCIAMIENTO Y RENTABILIDAD  </t>
    </r>
    <r>
      <rPr>
        <sz val="11"/>
        <color indexed="10"/>
        <rFont val="Calibri"/>
        <family val="2"/>
        <charset val="1"/>
      </rPr>
      <t>(hasta 3000 caracteres)</t>
    </r>
  </si>
  <si>
    <r>
      <t xml:space="preserve">(15) IDENTIFICACIÓN, EVALUACIÓN Y MITIGACIÓN DE RIESGOS CRÍTICOS: </t>
    </r>
    <r>
      <rPr>
        <sz val="11"/>
        <color indexed="10"/>
        <rFont val="Calibri"/>
        <family val="2"/>
        <charset val="1"/>
      </rPr>
      <t>(hasta 2000 caracteres)</t>
    </r>
  </si>
  <si>
    <t>Riesgo</t>
  </si>
  <si>
    <t>Probabilidad</t>
  </si>
  <si>
    <t>Severidad</t>
  </si>
  <si>
    <t>Estrategia de mitigación</t>
  </si>
  <si>
    <t>Competencia desleal: adulteraciones</t>
  </si>
  <si>
    <t>Empaques no reutilizables, distribución a través de tiendas comunitarias y almacenes de cadena.</t>
  </si>
  <si>
    <t>Menor acceso a materia prima por venta a otros mercados</t>
  </si>
  <si>
    <t>Producción en terrenos propios, mediación del Cabildo en negociación de precios.</t>
  </si>
  <si>
    <t>Injerencia de grupos armados ilegales</t>
  </si>
  <si>
    <t>Participación colectiva en la defensa del territorio.</t>
  </si>
  <si>
    <t>Limitación del uso del sello organico</t>
  </si>
  <si>
    <t>Acompañamiento de consultoria externa en la obtención del reconocimiento.</t>
  </si>
  <si>
    <t>Desconocimiento de la marca</t>
  </si>
  <si>
    <t>Acompañamiento de consultoria externa en el diseño de estrategias de mercadeo.</t>
  </si>
  <si>
    <t>Reducción de precio de venta de la competencia</t>
  </si>
  <si>
    <t>Estructura de costos bajos con definición de precios por costos.</t>
  </si>
  <si>
    <t>Desastres naturales</t>
  </si>
  <si>
    <t>Politicas de control de terreno y manejo de masas de agua. Planta con ubicación privilegiada.</t>
  </si>
  <si>
    <t>Capacidad limitada para distribución de productos</t>
  </si>
  <si>
    <t>Adqusición de un vehiculo de carga para transporte de materias primas y producto terminado.</t>
  </si>
  <si>
    <t>FINANCIAMIENTO DEL PROYECTO DE APALANCAMIENTO</t>
  </si>
  <si>
    <t xml:space="preserve">De manera complementaria a lo explicado sobre la iniciativa en el punto 14: "Financiamiento y rentabilidad", en esta etapa se requiere identificar los rubros  principales y tipo/s de gasto/s previstos en cada uno (de manera referencial) para el Proyecto. De igual manera para cada rubro se debe identificar los aporte de cofinanciamiento del Programa AEA, Entidad Proponente y Entidades Asociadas (de ser el caso). De resultar seleccionado, este monto total de "Aporte cofinanciamiento solicitado al Programa AEA" será el máximo a ser cofinanciado por el Programa. Los rubros, tipos de gastos y montos para cada rubro son referenciales y pueden ser ajustados en la etapa 2. El presente presupuesto debe realizarse con el valor de venta, sin incluir el impuesto general a las ventas o al valor agregado. </t>
  </si>
  <si>
    <t>Rubros</t>
  </si>
  <si>
    <r>
      <t xml:space="preserve">Tipo de gastos
</t>
    </r>
    <r>
      <rPr>
        <b/>
        <sz val="9"/>
        <color indexed="63"/>
        <rFont val="Calibri"/>
        <family val="2"/>
        <charset val="1"/>
      </rPr>
      <t>(ver gastos elegibles en Instructivo Administrativo)Tipo de gastos
(ver gastos elegibles en Instructivo Administrativo)</t>
    </r>
  </si>
  <si>
    <r>
      <t xml:space="preserve">Total Proyecto (US$)
</t>
    </r>
    <r>
      <rPr>
        <b/>
        <sz val="11"/>
        <color indexed="63"/>
        <rFont val="Calibri"/>
        <family val="2"/>
        <charset val="1"/>
      </rPr>
      <t>[A]+[B]+[C]Total Proyecto (US$)
[A]+[B]+[C]</t>
    </r>
  </si>
  <si>
    <r>
      <t xml:space="preserve">[A] </t>
    </r>
    <r>
      <rPr>
        <b/>
        <sz val="11"/>
        <color indexed="8"/>
        <rFont val="Calibri"/>
        <family val="2"/>
        <charset val="1"/>
      </rPr>
      <t>Cofinanciamiento solicitado al Programa AEA (US$)</t>
    </r>
    <r>
      <rPr>
        <b/>
        <sz val="11"/>
        <color indexed="63"/>
        <rFont val="Calibri"/>
        <family val="2"/>
        <charset val="1"/>
      </rPr>
      <t xml:space="preserve">[A] </t>
    </r>
    <r>
      <rPr>
        <b/>
        <sz val="11"/>
        <color indexed="8"/>
        <rFont val="Calibri"/>
        <family val="2"/>
        <charset val="1"/>
      </rPr>
      <t>Cofinanciamiento solicitado al Programa AEA (US$)</t>
    </r>
  </si>
  <si>
    <r>
      <t xml:space="preserve">[B] </t>
    </r>
    <r>
      <rPr>
        <b/>
        <sz val="11"/>
        <color indexed="8"/>
        <rFont val="Calibri"/>
        <family val="2"/>
        <charset val="1"/>
      </rPr>
      <t>Aporte de Cofinanciamiento de la Entidad Proponente (US$)</t>
    </r>
    <r>
      <rPr>
        <b/>
        <sz val="11"/>
        <color indexed="54"/>
        <rFont val="Calibri"/>
        <family val="2"/>
        <charset val="1"/>
      </rPr>
      <t xml:space="preserve">[B] </t>
    </r>
    <r>
      <rPr>
        <b/>
        <sz val="11"/>
        <color indexed="8"/>
        <rFont val="Calibri"/>
        <family val="2"/>
        <charset val="1"/>
      </rPr>
      <t>Aporte de Cofinanciamiento de la Entidad Proponente (US$)</t>
    </r>
  </si>
  <si>
    <r>
      <t xml:space="preserve">[C] </t>
    </r>
    <r>
      <rPr>
        <b/>
        <sz val="11"/>
        <color indexed="8"/>
        <rFont val="Calibri"/>
        <family val="2"/>
        <charset val="1"/>
      </rPr>
      <t>Aporte de Cofinanciamiento de Entidad(es) Asociada(s) y otras fuentes (US$)</t>
    </r>
    <r>
      <rPr>
        <b/>
        <sz val="11"/>
        <color indexed="54"/>
        <rFont val="Calibri"/>
        <family val="2"/>
        <charset val="1"/>
      </rPr>
      <t xml:space="preserve">[C] </t>
    </r>
    <r>
      <rPr>
        <b/>
        <sz val="11"/>
        <color indexed="8"/>
        <rFont val="Calibri"/>
        <family val="2"/>
        <charset val="1"/>
      </rPr>
      <t>Aporte de Cofinanciamiento de Entidad(es) Asociada(s) y otras fuentes (US$)</t>
    </r>
  </si>
  <si>
    <r>
      <t xml:space="preserve">Aporte de contrapartida (EP , EA y otras fuentes) (US$)
</t>
    </r>
    <r>
      <rPr>
        <b/>
        <sz val="11"/>
        <color indexed="54"/>
        <rFont val="Calibri"/>
        <family val="2"/>
        <charset val="1"/>
      </rPr>
      <t>[B]+[C]Aporte de contrapartida (EP , EA y otras fuentes) (US$)
[B]+[C]</t>
    </r>
  </si>
  <si>
    <t>Columna comprobación</t>
  </si>
  <si>
    <t>Monetario</t>
  </si>
  <si>
    <t>No monetario</t>
  </si>
  <si>
    <t>Total (US$)</t>
  </si>
  <si>
    <t>Total (%)</t>
  </si>
  <si>
    <t>Cuadro de comprobación</t>
  </si>
  <si>
    <t>¿El cofinanciamiento solicitado al Programa AEA es mayor o igual a 100,000 US$?</t>
  </si>
  <si>
    <t>¿El cofinanciamiento solicitado al Programa AEA es menor o igual  a 250,000 US$?</t>
  </si>
  <si>
    <t>¿El cofinanciamiento solicitado es menor o igual al 50% del total del proyecto?</t>
  </si>
  <si>
    <t>¿El aporte no monetario es menor o igual al 40 % del valor del cofinanciamiento del Programa AEA al proyecto?</t>
  </si>
  <si>
    <t>x</t>
  </si>
  <si>
    <t>Anibal</t>
  </si>
  <si>
    <t>Bubu Ramos</t>
  </si>
  <si>
    <t>16,886,237</t>
  </si>
  <si>
    <t>900,005,109-1</t>
  </si>
  <si>
    <t>decreto 1312 de 2003</t>
  </si>
  <si>
    <t>22 de dic 2003</t>
  </si>
  <si>
    <t>idebic2002@yahoo.com</t>
  </si>
  <si>
    <t>Calle 6 No.6-86, barrio la cabaña</t>
  </si>
  <si>
    <t>2638651, Florida, Valle</t>
  </si>
  <si>
    <t>Equipos</t>
  </si>
  <si>
    <t>Personal</t>
  </si>
  <si>
    <t>Personal de planta ED, Técnico Administrativo</t>
  </si>
  <si>
    <t>Consultorias</t>
  </si>
  <si>
    <t>Jornales, Capacitadores, Certiificadores sello Organico</t>
  </si>
  <si>
    <t xml:space="preserve">Contrapartida </t>
  </si>
  <si>
    <t>Gastos financieros, impuestos, licencias y equipos de computo.</t>
  </si>
  <si>
    <t>Alimentos y Bebidas</t>
  </si>
  <si>
    <t>Refrigerios, subvencion Jornaleros</t>
  </si>
  <si>
    <t>Materiales e insumos</t>
  </si>
  <si>
    <t>Papeleria, Insumos Agricolas</t>
  </si>
  <si>
    <t xml:space="preserve">Viajes </t>
  </si>
  <si>
    <t>Pasajes aéreos, viaticos, hospedaje, movilidades internas</t>
  </si>
  <si>
    <t>Servicios de Publicidad y difusión</t>
  </si>
  <si>
    <t>Avisos radio, publicidad impresa</t>
  </si>
  <si>
    <t>Adquisición de equipos especializados</t>
  </si>
  <si>
    <t>Corto plazo, el IDEBIC con gestión propia y el apoyo de aliados posee todos los equipos nuevos para la producción de café orgánico. Para producción de Panela se cuenta con una planta operativa desde hace años, con venta de excedentes en el casco urbano de Florida por intermedio de la tienda comunitaria NASA. La mano de obra en esta fase inicial se cubrirá con los recursos que el Min.Educación Nacional (MEN) transfiere mensualmente  por concepto de pago de personal de planta para operación, administración y mantenimiento del centro educativo. En resumen, el inicio de operaciones se encuentra cubiertos los costos de inversión en equipos para producción y mano de obra. La iniciativa pretende cubrir las debilidades en la capacidad de distribución a otros municipios con la adquisición de un vehículo de carga, cuyos costos de mantenimiento también serán cubiertos en principio por los recursos que la Sec.Educación Departamental transfiere anualmente para el rubro de mantenimiento del centro y los costos de operación (movilidad) serán asumidos por la utilidad de la venta de los productos terminados. La siguiente debilidad que se cubrirá será el fortalecimiento del manejo contable y financiero con la adquisición de un software contable y la capacitación de empleados del IDEBIC, El gran aporte de la iniciativa se ve reflejado en la garantía de autonomía energética del IDEBIC con la implementación del sistema energético con fuente renovable que les permite operar con costo cero en generación de energía y costo relativamente bajo en el mantenimiento de equipos y provisiones futuras. La 3ª debilidad que se cubre con la iniciativa y que es vital para el proyecto a corto plazo es la obtención de la certificación Sello Orgánico donde se propone la contratación de una empresa de consultoría que realice las evaluaciones requeridas en la Res.187:2006 y sus anexos, Para el proceso es importante contar con acompañamiento de expertos en el fortalecimiento de habilidades para el mercadeo de productos alimenticios y exportación a mercados internacionales, se aumenta la capacidad de producción del terreno con siembra adicional, con recursos de contrapartida. Mediano plazo, los costos de estos procesos se trasladaran a la utilidad generada en la venta, los costos de operación y mantenimiento se estiman seguirán iguales en rubros con un incremento según inflación estimada por el Gobierno Nacional, aunque en igual proporción tenderían a aumentar los precios de venta. Logrando captar los mercados internacionales, el precio de venta al exterior otorgaría ingresos adicionales por devaluación de moneda. Consideramos que el apalancamiento del AEA y los subsidios del MEN y Sec.Educación Deptal cubren los costos de inversión, operación, mantenimiento y administración hasta un periodo no inferior de 5años, luego  la marca deberá estar consolidada en el mercado nacional, exportando y generando recursos para replicar la iniciativa en otras sedes.</t>
  </si>
  <si>
    <t>IDEBIC es un bien público según decreto 1312 de 2003, todo el conocimiento generado en él y para él es de uso público.</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</si>
</sst>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4" formatCode="General_)"/>
    <numFmt numFmtId="165" formatCode="[$$-409]#,##0_ ;[Red]\-[$$-409]#,##0\ "/>
    <numFmt numFmtId="166" formatCode="[$$-409]#,##0"/>
  </numFmts>
  <fonts count="20" x14ac:knownFonts="1">
    <font>
      <sz val="10"/>
      <name val="Arial"/>
      <family val="2"/>
    </font>
    <font>
      <sz val="12"/>
      <name val="Arial"/>
      <family val="2"/>
      <charset val="1"/>
    </font>
    <font>
      <sz val="11"/>
      <color indexed="8"/>
      <name val="Calibri"/>
      <family val="2"/>
      <charset val="1"/>
    </font>
    <font>
      <b/>
      <sz val="20"/>
      <color indexed="8"/>
      <name val="Calibri"/>
      <family val="2"/>
      <charset val="1"/>
    </font>
    <font>
      <b/>
      <sz val="11"/>
      <color indexed="8"/>
      <name val="Calibri"/>
      <family val="2"/>
      <charset val="1"/>
    </font>
    <font>
      <sz val="11"/>
      <color indexed="10"/>
      <name val="Calibri"/>
      <family val="2"/>
      <charset val="1"/>
    </font>
    <font>
      <b/>
      <sz val="10"/>
      <color indexed="8"/>
      <name val="Calibri"/>
      <family val="2"/>
      <charset val="1"/>
    </font>
    <font>
      <sz val="10"/>
      <color indexed="10"/>
      <name val="Calibri"/>
      <family val="2"/>
      <charset val="1"/>
    </font>
    <font>
      <u/>
      <sz val="11"/>
      <color indexed="12"/>
      <name val="Calibri"/>
      <family val="2"/>
      <charset val="1"/>
    </font>
    <font>
      <sz val="11"/>
      <name val="Calibri"/>
      <family val="2"/>
      <charset val="1"/>
    </font>
    <font>
      <sz val="10"/>
      <color indexed="8"/>
      <name val="Calibri"/>
      <family val="2"/>
      <charset val="1"/>
    </font>
    <font>
      <b/>
      <sz val="9"/>
      <color indexed="63"/>
      <name val="Calibri"/>
      <family val="2"/>
      <charset val="1"/>
    </font>
    <font>
      <b/>
      <sz val="11"/>
      <color indexed="63"/>
      <name val="Calibri"/>
      <family val="2"/>
      <charset val="1"/>
    </font>
    <font>
      <b/>
      <sz val="11"/>
      <color indexed="54"/>
      <name val="Calibri"/>
      <family val="2"/>
      <charset val="1"/>
    </font>
    <font>
      <b/>
      <sz val="11"/>
      <color indexed="23"/>
      <name val="Calibri"/>
      <family val="2"/>
      <charset val="1"/>
    </font>
    <font>
      <sz val="11"/>
      <color indexed="23"/>
      <name val="Calibri"/>
      <family val="2"/>
      <charset val="1"/>
    </font>
    <font>
      <sz val="10"/>
      <name val="Mangal"/>
      <family val="2"/>
    </font>
    <font>
      <sz val="11"/>
      <color indexed="63"/>
      <name val="Calibri"/>
      <family val="2"/>
      <charset val="1"/>
    </font>
    <font>
      <b/>
      <sz val="7"/>
      <color indexed="8"/>
      <name val="Times New Roman"/>
      <family val="1"/>
      <charset val="1"/>
    </font>
    <font>
      <sz val="10"/>
      <name val="Arial"/>
      <family val="2"/>
    </font>
  </fonts>
  <fills count="10">
    <fill>
      <patternFill patternType="none"/>
    </fill>
    <fill>
      <patternFill patternType="gray125"/>
    </fill>
    <fill>
      <patternFill patternType="solid">
        <fgColor indexed="26"/>
        <bgColor indexed="9"/>
      </patternFill>
    </fill>
    <fill>
      <patternFill patternType="solid">
        <fgColor indexed="9"/>
        <bgColor indexed="26"/>
      </patternFill>
    </fill>
    <fill>
      <patternFill patternType="solid">
        <fgColor indexed="51"/>
        <bgColor indexed="52"/>
      </patternFill>
    </fill>
    <fill>
      <patternFill patternType="solid">
        <fgColor indexed="42"/>
        <bgColor indexed="31"/>
      </patternFill>
    </fill>
    <fill>
      <patternFill patternType="solid">
        <fgColor indexed="47"/>
        <bgColor indexed="22"/>
      </patternFill>
    </fill>
    <fill>
      <patternFill patternType="solid">
        <fgColor indexed="22"/>
        <bgColor indexed="47"/>
      </patternFill>
    </fill>
    <fill>
      <patternFill patternType="solid">
        <fgColor indexed="53"/>
        <bgColor indexed="52"/>
      </patternFill>
    </fill>
    <fill>
      <patternFill patternType="solid">
        <fgColor indexed="31"/>
        <bgColor indexed="22"/>
      </patternFill>
    </fill>
  </fills>
  <borders count="38">
    <border>
      <left/>
      <right/>
      <top/>
      <bottom/>
      <diagonal/>
    </border>
    <border>
      <left style="medium">
        <color indexed="8"/>
      </left>
      <right style="medium">
        <color indexed="8"/>
      </right>
      <top style="medium">
        <color indexed="8"/>
      </top>
      <bottom style="thin">
        <color indexed="8"/>
      </bottom>
      <diagonal/>
    </border>
    <border>
      <left style="medium">
        <color indexed="8"/>
      </left>
      <right style="thin">
        <color indexed="8"/>
      </right>
      <top style="thin">
        <color indexed="8"/>
      </top>
      <bottom style="thin">
        <color indexed="8"/>
      </bottom>
      <diagonal/>
    </border>
    <border>
      <left style="thin">
        <color indexed="8"/>
      </left>
      <right style="medium">
        <color indexed="8"/>
      </right>
      <top style="thin">
        <color indexed="8"/>
      </top>
      <bottom style="thin">
        <color indexed="8"/>
      </bottom>
      <diagonal/>
    </border>
    <border>
      <left/>
      <right style="medium">
        <color indexed="8"/>
      </right>
      <top style="thin">
        <color indexed="8"/>
      </top>
      <bottom style="thin">
        <color indexed="8"/>
      </bottom>
      <diagonal/>
    </border>
    <border>
      <left style="medium">
        <color indexed="8"/>
      </left>
      <right style="thin">
        <color indexed="8"/>
      </right>
      <top style="thin">
        <color indexed="8"/>
      </top>
      <bottom style="medium">
        <color indexed="8"/>
      </bottom>
      <diagonal/>
    </border>
    <border>
      <left style="thin">
        <color indexed="8"/>
      </left>
      <right style="medium">
        <color indexed="8"/>
      </right>
      <top style="thin">
        <color indexed="8"/>
      </top>
      <bottom style="medium">
        <color indexed="8"/>
      </bottom>
      <diagonal/>
    </border>
    <border>
      <left style="medium">
        <color indexed="8"/>
      </left>
      <right style="medium">
        <color indexed="8"/>
      </right>
      <top style="medium">
        <color indexed="8"/>
      </top>
      <bottom style="medium">
        <color indexed="8"/>
      </bottom>
      <diagonal/>
    </border>
    <border>
      <left style="medium">
        <color indexed="8"/>
      </left>
      <right style="thin">
        <color indexed="8"/>
      </right>
      <top/>
      <bottom style="thin">
        <color indexed="8"/>
      </bottom>
      <diagonal/>
    </border>
    <border>
      <left style="thin">
        <color indexed="8"/>
      </left>
      <right style="medium">
        <color indexed="8"/>
      </right>
      <top/>
      <bottom style="thin">
        <color indexed="8"/>
      </bottom>
      <diagonal/>
    </border>
    <border>
      <left style="medium">
        <color indexed="8"/>
      </left>
      <right style="medium">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medium">
        <color indexed="8"/>
      </left>
      <right style="thin">
        <color indexed="8"/>
      </right>
      <top style="thin">
        <color indexed="8"/>
      </top>
      <bottom/>
      <diagonal/>
    </border>
    <border>
      <left style="thin">
        <color indexed="8"/>
      </left>
      <right/>
      <top style="thin">
        <color indexed="8"/>
      </top>
      <bottom/>
      <diagonal/>
    </border>
    <border>
      <left/>
      <right style="medium">
        <color indexed="8"/>
      </right>
      <top style="thin">
        <color indexed="8"/>
      </top>
      <bottom/>
      <diagonal/>
    </border>
    <border>
      <left/>
      <right/>
      <top/>
      <bottom style="medium">
        <color indexed="8"/>
      </bottom>
      <diagonal/>
    </border>
    <border>
      <left style="medium">
        <color indexed="8"/>
      </left>
      <right style="thin">
        <color indexed="8"/>
      </right>
      <top style="medium">
        <color indexed="8"/>
      </top>
      <bottom style="thin">
        <color indexed="8"/>
      </bottom>
      <diagonal/>
    </border>
    <border>
      <left style="thin">
        <color indexed="8"/>
      </left>
      <right style="medium">
        <color indexed="8"/>
      </right>
      <top style="medium">
        <color indexed="8"/>
      </top>
      <bottom style="thin">
        <color indexed="8"/>
      </bottom>
      <diagonal/>
    </border>
    <border>
      <left style="medium">
        <color indexed="8"/>
      </left>
      <right style="medium">
        <color indexed="8"/>
      </right>
      <top style="thin">
        <color indexed="8"/>
      </top>
      <bottom style="medium">
        <color indexed="8"/>
      </bottom>
      <diagonal/>
    </border>
    <border>
      <left style="medium">
        <color indexed="8"/>
      </left>
      <right style="medium">
        <color indexed="8"/>
      </right>
      <top style="medium">
        <color indexed="8"/>
      </top>
      <bottom/>
      <diagonal/>
    </border>
    <border>
      <left style="thin">
        <color indexed="8"/>
      </left>
      <right style="thin">
        <color indexed="8"/>
      </right>
      <top style="thin">
        <color indexed="8"/>
      </top>
      <bottom style="medium">
        <color indexed="8"/>
      </bottom>
      <diagonal/>
    </border>
    <border>
      <left style="medium">
        <color indexed="8"/>
      </left>
      <right/>
      <top style="medium">
        <color indexed="8"/>
      </top>
      <bottom style="medium">
        <color indexed="8"/>
      </bottom>
      <diagonal/>
    </border>
    <border>
      <left/>
      <right/>
      <top style="medium">
        <color indexed="8"/>
      </top>
      <bottom style="medium">
        <color indexed="8"/>
      </bottom>
      <diagonal/>
    </border>
    <border>
      <left style="medium">
        <color indexed="8"/>
      </left>
      <right/>
      <top/>
      <bottom style="thin">
        <color indexed="8"/>
      </bottom>
      <diagonal/>
    </border>
    <border>
      <left style="medium">
        <color indexed="8"/>
      </left>
      <right style="medium">
        <color indexed="8"/>
      </right>
      <top/>
      <bottom style="thin">
        <color indexed="8"/>
      </bottom>
      <diagonal/>
    </border>
    <border>
      <left/>
      <right/>
      <top/>
      <bottom style="thin">
        <color indexed="8"/>
      </bottom>
      <diagonal/>
    </border>
    <border>
      <left style="thin">
        <color indexed="8"/>
      </left>
      <right style="thin">
        <color indexed="8"/>
      </right>
      <top/>
      <bottom style="thin">
        <color indexed="8"/>
      </bottom>
      <diagonal/>
    </border>
    <border>
      <left style="medium">
        <color indexed="8"/>
      </left>
      <right/>
      <top style="thin">
        <color indexed="8"/>
      </top>
      <bottom style="thin">
        <color indexed="8"/>
      </bottom>
      <diagonal/>
    </border>
    <border>
      <left/>
      <right/>
      <top style="thin">
        <color indexed="8"/>
      </top>
      <bottom style="thin">
        <color indexed="8"/>
      </bottom>
      <diagonal/>
    </border>
    <border>
      <left style="medium">
        <color indexed="8"/>
      </left>
      <right/>
      <top/>
      <bottom/>
      <diagonal/>
    </border>
    <border>
      <left style="medium">
        <color indexed="8"/>
      </left>
      <right/>
      <top style="thin">
        <color indexed="8"/>
      </top>
      <bottom/>
      <diagonal/>
    </border>
    <border>
      <left style="medium">
        <color indexed="8"/>
      </left>
      <right style="medium">
        <color indexed="8"/>
      </right>
      <top style="thin">
        <color indexed="8"/>
      </top>
      <bottom/>
      <diagonal/>
    </border>
    <border>
      <left/>
      <right style="medium">
        <color indexed="8"/>
      </right>
      <top style="medium">
        <color indexed="8"/>
      </top>
      <bottom style="medium">
        <color indexed="8"/>
      </bottom>
      <diagonal/>
    </border>
    <border>
      <left/>
      <right style="thin">
        <color indexed="8"/>
      </right>
      <top style="medium">
        <color indexed="8"/>
      </top>
      <bottom style="medium">
        <color indexed="8"/>
      </bottom>
      <diagonal/>
    </border>
    <border>
      <left style="thin">
        <color indexed="8"/>
      </left>
      <right/>
      <top style="thin">
        <color indexed="8"/>
      </top>
      <bottom style="medium">
        <color indexed="8"/>
      </bottom>
      <diagonal/>
    </border>
    <border>
      <left style="thin">
        <color indexed="64"/>
      </left>
      <right style="medium">
        <color indexed="64"/>
      </right>
      <top style="thin">
        <color indexed="64"/>
      </top>
      <bottom style="thin">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s>
  <cellStyleXfs count="5">
    <xf numFmtId="0" fontId="0" fillId="0" borderId="0"/>
    <xf numFmtId="0" fontId="16" fillId="0" borderId="0" applyNumberFormat="0" applyFill="0" applyBorder="0" applyAlignment="0" applyProtection="0"/>
    <xf numFmtId="0" fontId="8" fillId="0" borderId="0"/>
    <xf numFmtId="164" fontId="1" fillId="0" borderId="0"/>
    <xf numFmtId="0" fontId="2" fillId="0" borderId="0"/>
  </cellStyleXfs>
  <cellXfs count="130">
    <xf numFmtId="0" fontId="0" fillId="0" borderId="0" xfId="0"/>
    <xf numFmtId="0" fontId="2" fillId="2" borderId="0" xfId="4" applyFill="1" applyProtection="1"/>
    <xf numFmtId="0" fontId="2" fillId="3" borderId="0" xfId="4" applyFill="1" applyProtection="1"/>
    <xf numFmtId="0" fontId="4" fillId="5" borderId="2" xfId="4" applyFont="1" applyFill="1" applyBorder="1" applyAlignment="1" applyProtection="1">
      <alignment vertical="center" wrapText="1"/>
    </xf>
    <xf numFmtId="49" fontId="2" fillId="2" borderId="0" xfId="4" applyNumberFormat="1" applyFill="1" applyProtection="1"/>
    <xf numFmtId="0" fontId="2" fillId="3" borderId="3" xfId="4" applyFill="1" applyBorder="1" applyAlignment="1" applyProtection="1">
      <alignment horizontal="center" vertical="center" wrapText="1"/>
      <protection locked="0"/>
    </xf>
    <xf numFmtId="0" fontId="4" fillId="5" borderId="2" xfId="4" applyFont="1" applyFill="1" applyBorder="1" applyAlignment="1" applyProtection="1">
      <alignment horizontal="left" vertical="center" wrapText="1"/>
    </xf>
    <xf numFmtId="165" fontId="2" fillId="6" borderId="3" xfId="4" applyNumberFormat="1" applyFill="1" applyBorder="1" applyAlignment="1" applyProtection="1">
      <alignment horizontal="center" vertical="center" wrapText="1"/>
    </xf>
    <xf numFmtId="0" fontId="2" fillId="3" borderId="4" xfId="4" applyFont="1" applyFill="1" applyBorder="1" applyAlignment="1" applyProtection="1">
      <alignment horizontal="center" vertical="center" wrapText="1"/>
      <protection locked="0"/>
    </xf>
    <xf numFmtId="0" fontId="4" fillId="5" borderId="2" xfId="4" applyFont="1" applyFill="1" applyBorder="1" applyAlignment="1" applyProtection="1">
      <alignment horizontal="left" vertical="top" wrapText="1"/>
    </xf>
    <xf numFmtId="0" fontId="4" fillId="5" borderId="5" xfId="4" applyFont="1" applyFill="1" applyBorder="1" applyAlignment="1" applyProtection="1">
      <alignment vertical="center" wrapText="1"/>
    </xf>
    <xf numFmtId="0" fontId="2" fillId="5" borderId="8" xfId="4" applyFont="1" applyFill="1" applyBorder="1" applyAlignment="1" applyProtection="1">
      <alignment horizontal="justify" vertical="center" wrapText="1"/>
    </xf>
    <xf numFmtId="0" fontId="2" fillId="5" borderId="2" xfId="4" applyFont="1" applyFill="1" applyBorder="1" applyAlignment="1" applyProtection="1">
      <alignment horizontal="justify" vertical="center" wrapText="1"/>
    </xf>
    <xf numFmtId="0" fontId="2" fillId="5" borderId="2" xfId="4" applyFont="1" applyFill="1" applyBorder="1" applyAlignment="1" applyProtection="1">
      <alignment vertical="center" wrapText="1"/>
    </xf>
    <xf numFmtId="0" fontId="2" fillId="5" borderId="2" xfId="4" applyFont="1" applyFill="1" applyBorder="1" applyAlignment="1" applyProtection="1">
      <alignment horizontal="left" vertical="center" wrapText="1"/>
    </xf>
    <xf numFmtId="0" fontId="2" fillId="5" borderId="8" xfId="4" applyFont="1" applyFill="1" applyBorder="1" applyAlignment="1" applyProtection="1">
      <alignment vertical="center" wrapText="1"/>
    </xf>
    <xf numFmtId="0" fontId="4" fillId="3" borderId="11" xfId="4" applyFont="1" applyFill="1" applyBorder="1" applyAlignment="1" applyProtection="1">
      <alignment vertical="center" wrapText="1"/>
      <protection locked="0"/>
    </xf>
    <xf numFmtId="0" fontId="4" fillId="5" borderId="11" xfId="4" applyFont="1" applyFill="1" applyBorder="1" applyAlignment="1" applyProtection="1">
      <alignment vertical="center" wrapText="1"/>
    </xf>
    <xf numFmtId="0" fontId="2" fillId="3" borderId="3" xfId="4" applyFont="1" applyFill="1" applyBorder="1" applyAlignment="1" applyProtection="1">
      <alignment vertical="center" wrapText="1"/>
      <protection locked="0"/>
    </xf>
    <xf numFmtId="0" fontId="2" fillId="3" borderId="11" xfId="4" applyFill="1" applyBorder="1" applyAlignment="1" applyProtection="1">
      <alignment vertical="center" wrapText="1"/>
      <protection locked="0"/>
    </xf>
    <xf numFmtId="0" fontId="2" fillId="5" borderId="11" xfId="4" applyFont="1" applyFill="1" applyBorder="1" applyAlignment="1" applyProtection="1">
      <alignment vertical="center" wrapText="1"/>
    </xf>
    <xf numFmtId="0" fontId="2" fillId="3" borderId="11" xfId="4" applyFill="1" applyBorder="1" applyProtection="1">
      <protection locked="0"/>
    </xf>
    <xf numFmtId="0" fontId="2" fillId="3" borderId="3" xfId="4" applyFill="1" applyBorder="1" applyProtection="1">
      <protection locked="0"/>
    </xf>
    <xf numFmtId="0" fontId="2" fillId="5" borderId="5" xfId="4" applyFont="1" applyFill="1" applyBorder="1" applyAlignment="1" applyProtection="1">
      <alignment vertical="center" wrapText="1"/>
    </xf>
    <xf numFmtId="0" fontId="4" fillId="3" borderId="11" xfId="4" applyFont="1" applyFill="1" applyBorder="1" applyAlignment="1" applyProtection="1">
      <alignment vertical="center" wrapText="1"/>
    </xf>
    <xf numFmtId="0" fontId="2" fillId="3" borderId="3" xfId="4" applyFill="1" applyBorder="1" applyAlignment="1" applyProtection="1">
      <alignment vertical="center" wrapText="1"/>
    </xf>
    <xf numFmtId="0" fontId="2" fillId="5" borderId="12" xfId="4" applyFont="1" applyFill="1" applyBorder="1" applyAlignment="1" applyProtection="1">
      <alignment vertical="center" wrapText="1"/>
    </xf>
    <xf numFmtId="0" fontId="2" fillId="3" borderId="13" xfId="4" applyFill="1" applyBorder="1" applyProtection="1">
      <protection locked="0"/>
    </xf>
    <xf numFmtId="0" fontId="2" fillId="3" borderId="14" xfId="4" applyFill="1" applyBorder="1" applyProtection="1">
      <protection locked="0"/>
    </xf>
    <xf numFmtId="0" fontId="2" fillId="0" borderId="0" xfId="4" applyProtection="1"/>
    <xf numFmtId="0" fontId="3" fillId="2" borderId="0" xfId="4" applyFont="1" applyFill="1" applyAlignment="1" applyProtection="1">
      <alignment horizontal="left" vertical="center"/>
    </xf>
    <xf numFmtId="0" fontId="4" fillId="2" borderId="0" xfId="4" applyFont="1" applyFill="1" applyAlignment="1" applyProtection="1">
      <alignment horizontal="left" vertical="center"/>
    </xf>
    <xf numFmtId="0" fontId="4" fillId="7" borderId="1" xfId="4" applyFont="1" applyFill="1" applyBorder="1" applyAlignment="1" applyProtection="1">
      <alignment vertical="center" wrapText="1"/>
    </xf>
    <xf numFmtId="0" fontId="2" fillId="0" borderId="18" xfId="4" applyFont="1" applyBorder="1" applyAlignment="1" applyProtection="1">
      <alignment vertical="center" wrapText="1"/>
      <protection locked="0"/>
    </xf>
    <xf numFmtId="0" fontId="4" fillId="5" borderId="11" xfId="4" applyFont="1" applyFill="1" applyBorder="1" applyAlignment="1" applyProtection="1">
      <alignment horizontal="left" vertical="center" wrapText="1"/>
    </xf>
    <xf numFmtId="0" fontId="4" fillId="5" borderId="3" xfId="4" applyFont="1" applyFill="1" applyBorder="1" applyAlignment="1" applyProtection="1">
      <alignment horizontal="left" vertical="center" wrapText="1"/>
    </xf>
    <xf numFmtId="0" fontId="2" fillId="0" borderId="2" xfId="4" applyFont="1" applyBorder="1" applyAlignment="1" applyProtection="1">
      <alignment horizontal="left" vertical="center" wrapText="1"/>
      <protection locked="0"/>
    </xf>
    <xf numFmtId="0" fontId="2" fillId="0" borderId="11" xfId="4" applyFont="1" applyBorder="1" applyAlignment="1" applyProtection="1">
      <alignment horizontal="center" vertical="center" wrapText="1"/>
      <protection locked="0"/>
    </xf>
    <xf numFmtId="0" fontId="2" fillId="0" borderId="3" xfId="4" applyFont="1" applyBorder="1" applyAlignment="1" applyProtection="1">
      <alignment horizontal="left" vertical="center" wrapText="1"/>
      <protection locked="0"/>
    </xf>
    <xf numFmtId="0" fontId="2" fillId="0" borderId="5" xfId="4" applyFont="1" applyBorder="1" applyAlignment="1" applyProtection="1">
      <alignment horizontal="left" vertical="center" wrapText="1"/>
      <protection locked="0"/>
    </xf>
    <xf numFmtId="0" fontId="2" fillId="0" borderId="20" xfId="4" applyFont="1" applyBorder="1" applyAlignment="1" applyProtection="1">
      <alignment horizontal="center" vertical="center" wrapText="1"/>
      <protection locked="0"/>
    </xf>
    <xf numFmtId="0" fontId="2" fillId="0" borderId="6" xfId="4" applyFont="1" applyBorder="1" applyAlignment="1" applyProtection="1">
      <alignment horizontal="left" vertical="center" wrapText="1"/>
      <protection locked="0"/>
    </xf>
    <xf numFmtId="0" fontId="4" fillId="2" borderId="0" xfId="4" applyFont="1" applyFill="1" applyProtection="1"/>
    <xf numFmtId="0" fontId="14" fillId="2" borderId="0" xfId="4" applyFont="1" applyFill="1" applyProtection="1"/>
    <xf numFmtId="0" fontId="4" fillId="9" borderId="5" xfId="4" applyFont="1" applyFill="1" applyBorder="1" applyAlignment="1" applyProtection="1">
      <alignment horizontal="center" vertical="center" wrapText="1"/>
    </xf>
    <xf numFmtId="0" fontId="4" fillId="9" borderId="20" xfId="4" applyFont="1" applyFill="1" applyBorder="1" applyAlignment="1" applyProtection="1">
      <alignment horizontal="center" vertical="center" wrapText="1"/>
    </xf>
    <xf numFmtId="0" fontId="4" fillId="9" borderId="6" xfId="4" applyFont="1" applyFill="1" applyBorder="1" applyAlignment="1" applyProtection="1">
      <alignment horizontal="center" vertical="center" wrapText="1"/>
    </xf>
    <xf numFmtId="0" fontId="4" fillId="8" borderId="5" xfId="4" applyFont="1" applyFill="1" applyBorder="1" applyAlignment="1" applyProtection="1">
      <alignment horizontal="center" vertical="center" wrapText="1"/>
    </xf>
    <xf numFmtId="0" fontId="4" fillId="8" borderId="6" xfId="4" applyFont="1" applyFill="1" applyBorder="1" applyAlignment="1" applyProtection="1">
      <alignment horizontal="center" vertical="center" wrapText="1"/>
    </xf>
    <xf numFmtId="0" fontId="15" fillId="2" borderId="0" xfId="4" applyFont="1" applyFill="1" applyProtection="1"/>
    <xf numFmtId="0" fontId="2" fillId="0" borderId="23" xfId="4" applyFont="1" applyFill="1" applyBorder="1" applyAlignment="1" applyProtection="1">
      <alignment horizontal="left" vertical="center" wrapText="1"/>
      <protection locked="0"/>
    </xf>
    <xf numFmtId="166" fontId="4" fillId="8" borderId="24" xfId="4" applyNumberFormat="1" applyFont="1" applyFill="1" applyBorder="1" applyAlignment="1" applyProtection="1">
      <alignment horizontal="center" vertical="center" wrapText="1"/>
    </xf>
    <xf numFmtId="166" fontId="2" fillId="0" borderId="25" xfId="4" applyNumberFormat="1" applyFont="1" applyBorder="1" applyAlignment="1" applyProtection="1">
      <alignment horizontal="center" vertical="center" wrapText="1"/>
      <protection locked="0"/>
    </xf>
    <xf numFmtId="166" fontId="2" fillId="0" borderId="8" xfId="4" applyNumberFormat="1" applyFont="1" applyBorder="1" applyAlignment="1" applyProtection="1">
      <alignment horizontal="center" vertical="center" wrapText="1"/>
      <protection locked="0"/>
    </xf>
    <xf numFmtId="166" fontId="2" fillId="0" borderId="26" xfId="4" applyNumberFormat="1" applyFont="1" applyBorder="1" applyAlignment="1" applyProtection="1">
      <alignment horizontal="center" vertical="center" wrapText="1"/>
      <protection locked="0"/>
    </xf>
    <xf numFmtId="166" fontId="2" fillId="0" borderId="9" xfId="4" applyNumberFormat="1" applyFont="1" applyBorder="1" applyAlignment="1" applyProtection="1">
      <alignment horizontal="center" vertical="center" wrapText="1"/>
      <protection locked="0"/>
    </xf>
    <xf numFmtId="166" fontId="2" fillId="8" borderId="8" xfId="4" applyNumberFormat="1" applyFont="1" applyFill="1" applyBorder="1" applyAlignment="1" applyProtection="1">
      <alignment horizontal="center" vertical="center" wrapText="1"/>
    </xf>
    <xf numFmtId="166" fontId="2" fillId="8" borderId="9" xfId="4" applyNumberFormat="1" applyFont="1" applyFill="1" applyBorder="1" applyAlignment="1" applyProtection="1">
      <alignment horizontal="center" vertical="center" wrapText="1"/>
    </xf>
    <xf numFmtId="0" fontId="15" fillId="2" borderId="0" xfId="4" applyFont="1" applyFill="1" applyAlignment="1" applyProtection="1">
      <alignment horizontal="center"/>
    </xf>
    <xf numFmtId="0" fontId="2" fillId="0" borderId="27" xfId="4" applyFont="1" applyFill="1" applyBorder="1" applyAlignment="1" applyProtection="1">
      <alignment horizontal="left" vertical="center" wrapText="1"/>
      <protection locked="0"/>
    </xf>
    <xf numFmtId="166" fontId="4" fillId="8" borderId="10" xfId="4" applyNumberFormat="1" applyFont="1" applyFill="1" applyBorder="1" applyAlignment="1" applyProtection="1">
      <alignment horizontal="center" vertical="center" wrapText="1"/>
    </xf>
    <xf numFmtId="166" fontId="2" fillId="0" borderId="28" xfId="4" applyNumberFormat="1" applyFont="1" applyBorder="1" applyAlignment="1" applyProtection="1">
      <alignment horizontal="center" vertical="center" wrapText="1"/>
      <protection locked="0"/>
    </xf>
    <xf numFmtId="166" fontId="2" fillId="0" borderId="2" xfId="4" applyNumberFormat="1" applyFont="1" applyBorder="1" applyAlignment="1" applyProtection="1">
      <alignment horizontal="center" vertical="center" wrapText="1"/>
      <protection locked="0"/>
    </xf>
    <xf numFmtId="166" fontId="2" fillId="0" borderId="11" xfId="4" applyNumberFormat="1" applyFont="1" applyBorder="1" applyAlignment="1" applyProtection="1">
      <alignment horizontal="center" vertical="center" wrapText="1"/>
      <protection locked="0"/>
    </xf>
    <xf numFmtId="166" fontId="2" fillId="0" borderId="3" xfId="4" applyNumberFormat="1" applyFont="1" applyBorder="1" applyAlignment="1" applyProtection="1">
      <alignment horizontal="center" vertical="center" wrapText="1"/>
      <protection locked="0"/>
    </xf>
    <xf numFmtId="166" fontId="2" fillId="8" borderId="2" xfId="4" applyNumberFormat="1" applyFont="1" applyFill="1" applyBorder="1" applyAlignment="1" applyProtection="1">
      <alignment horizontal="center" vertical="center" wrapText="1"/>
    </xf>
    <xf numFmtId="166" fontId="2" fillId="8" borderId="3" xfId="4" applyNumberFormat="1" applyFont="1" applyFill="1" applyBorder="1" applyAlignment="1" applyProtection="1">
      <alignment horizontal="center" vertical="center" wrapText="1"/>
    </xf>
    <xf numFmtId="0" fontId="2" fillId="0" borderId="30" xfId="4" applyFont="1" applyFill="1" applyBorder="1" applyAlignment="1" applyProtection="1">
      <alignment horizontal="left" vertical="center" wrapText="1"/>
      <protection locked="0"/>
    </xf>
    <xf numFmtId="0" fontId="2" fillId="0" borderId="29" xfId="4" applyFont="1" applyFill="1" applyBorder="1" applyAlignment="1" applyProtection="1">
      <alignment horizontal="left" vertical="center" wrapText="1"/>
      <protection locked="0"/>
    </xf>
    <xf numFmtId="166" fontId="4" fillId="8" borderId="31" xfId="4" applyNumberFormat="1" applyFont="1" applyFill="1" applyBorder="1" applyAlignment="1" applyProtection="1">
      <alignment horizontal="center" vertical="center" wrapText="1"/>
    </xf>
    <xf numFmtId="166" fontId="4" fillId="8" borderId="32" xfId="4" applyNumberFormat="1" applyFont="1" applyFill="1" applyBorder="1" applyAlignment="1" applyProtection="1">
      <alignment horizontal="center" vertical="center" wrapText="1"/>
    </xf>
    <xf numFmtId="166" fontId="4" fillId="9" borderId="28" xfId="4" applyNumberFormat="1" applyFont="1" applyFill="1" applyBorder="1" applyAlignment="1" applyProtection="1">
      <alignment horizontal="center" vertical="center" wrapText="1"/>
    </xf>
    <xf numFmtId="166" fontId="4" fillId="9" borderId="2" xfId="4" applyNumberFormat="1" applyFont="1" applyFill="1" applyBorder="1" applyAlignment="1" applyProtection="1">
      <alignment horizontal="center" vertical="center" wrapText="1"/>
    </xf>
    <xf numFmtId="166" fontId="4" fillId="9" borderId="11" xfId="4" applyNumberFormat="1" applyFont="1" applyFill="1" applyBorder="1" applyAlignment="1" applyProtection="1">
      <alignment horizontal="center" vertical="center" wrapText="1"/>
    </xf>
    <xf numFmtId="166" fontId="4" fillId="9" borderId="3" xfId="4" applyNumberFormat="1" applyFont="1" applyFill="1" applyBorder="1" applyAlignment="1" applyProtection="1">
      <alignment horizontal="center" vertical="center" wrapText="1"/>
    </xf>
    <xf numFmtId="166" fontId="4" fillId="8" borderId="2" xfId="4" applyNumberFormat="1" applyFont="1" applyFill="1" applyBorder="1" applyAlignment="1" applyProtection="1">
      <alignment horizontal="center" vertical="center" wrapText="1"/>
    </xf>
    <xf numFmtId="166" fontId="4" fillId="8" borderId="3" xfId="4" applyNumberFormat="1" applyFont="1" applyFill="1" applyBorder="1" applyAlignment="1" applyProtection="1">
      <alignment horizontal="center" vertical="center" wrapText="1"/>
    </xf>
    <xf numFmtId="9" fontId="4" fillId="8" borderId="33" xfId="4" applyNumberFormat="1" applyFont="1" applyFill="1" applyBorder="1" applyAlignment="1" applyProtection="1">
      <alignment horizontal="center" vertical="center" wrapText="1"/>
    </xf>
    <xf numFmtId="0" fontId="4" fillId="9" borderId="34" xfId="1" applyFont="1" applyFill="1" applyBorder="1" applyAlignment="1" applyProtection="1">
      <alignment horizontal="center" vertical="center" wrapText="1"/>
    </xf>
    <xf numFmtId="0" fontId="4" fillId="9" borderId="5" xfId="1" applyFont="1" applyFill="1" applyBorder="1" applyAlignment="1" applyProtection="1">
      <alignment horizontal="center" vertical="center" wrapText="1"/>
    </xf>
    <xf numFmtId="0" fontId="4" fillId="9" borderId="20" xfId="1" applyFont="1" applyFill="1" applyBorder="1" applyAlignment="1" applyProtection="1">
      <alignment horizontal="center" vertical="center" wrapText="1"/>
    </xf>
    <xf numFmtId="0" fontId="4" fillId="9" borderId="6" xfId="1" applyFont="1" applyFill="1" applyBorder="1" applyAlignment="1" applyProtection="1">
      <alignment horizontal="center" vertical="center" wrapText="1"/>
    </xf>
    <xf numFmtId="0" fontId="4" fillId="8" borderId="5" xfId="1" applyFont="1" applyFill="1" applyBorder="1" applyAlignment="1" applyProtection="1">
      <alignment horizontal="center" vertical="center" wrapText="1"/>
    </xf>
    <xf numFmtId="0" fontId="4" fillId="8" borderId="6" xfId="1" applyFont="1" applyFill="1" applyBorder="1" applyAlignment="1" applyProtection="1">
      <alignment horizontal="center" vertical="center" wrapText="1"/>
    </xf>
    <xf numFmtId="166" fontId="2" fillId="2" borderId="0" xfId="4" applyNumberFormat="1" applyFill="1" applyProtection="1"/>
    <xf numFmtId="0" fontId="17" fillId="2" borderId="0" xfId="4" applyFont="1" applyFill="1" applyAlignment="1" applyProtection="1">
      <alignment horizontal="center"/>
    </xf>
    <xf numFmtId="0" fontId="2" fillId="2" borderId="0" xfId="4" applyFont="1" applyFill="1" applyProtection="1"/>
    <xf numFmtId="0" fontId="18" fillId="2" borderId="0" xfId="4" applyFont="1" applyFill="1" applyAlignment="1" applyProtection="1">
      <alignment horizontal="justify" vertical="center"/>
    </xf>
    <xf numFmtId="0" fontId="8" fillId="2" borderId="0" xfId="2" applyNumberFormat="1" applyFill="1" applyBorder="1" applyAlignment="1" applyProtection="1">
      <alignment horizontal="justify" vertical="center"/>
    </xf>
    <xf numFmtId="0" fontId="2" fillId="2" borderId="0" xfId="4" applyFill="1" applyAlignment="1" applyProtection="1">
      <alignment horizontal="justify" vertical="center"/>
    </xf>
    <xf numFmtId="0" fontId="8" fillId="2" borderId="0" xfId="2" applyNumberFormat="1" applyFill="1" applyBorder="1" applyAlignment="1" applyProtection="1">
      <alignment vertical="center"/>
    </xf>
    <xf numFmtId="0" fontId="3" fillId="2" borderId="0" xfId="4" applyFont="1" applyFill="1" applyBorder="1" applyAlignment="1" applyProtection="1">
      <alignment horizontal="center" vertical="center" wrapText="1"/>
    </xf>
    <xf numFmtId="0" fontId="2" fillId="2" borderId="0" xfId="4" applyFont="1" applyFill="1" applyBorder="1" applyAlignment="1" applyProtection="1">
      <alignment horizontal="left" vertical="center" wrapText="1"/>
    </xf>
    <xf numFmtId="0" fontId="4" fillId="4" borderId="1" xfId="4" applyFont="1" applyFill="1" applyBorder="1" applyAlignment="1" applyProtection="1">
      <alignment horizontal="left" vertical="center" wrapText="1"/>
    </xf>
    <xf numFmtId="0" fontId="2" fillId="3" borderId="3" xfId="4" applyNumberFormat="1" applyFont="1" applyFill="1" applyBorder="1" applyAlignment="1" applyProtection="1">
      <alignment horizontal="left" vertical="center" wrapText="1"/>
      <protection locked="0"/>
    </xf>
    <xf numFmtId="0" fontId="6" fillId="5" borderId="2" xfId="4" applyFont="1" applyFill="1" applyBorder="1" applyAlignment="1" applyProtection="1">
      <alignment horizontal="left" vertical="center" wrapText="1"/>
    </xf>
    <xf numFmtId="0" fontId="4" fillId="5" borderId="2" xfId="4" applyFont="1" applyFill="1" applyBorder="1" applyAlignment="1" applyProtection="1">
      <alignment horizontal="left" vertical="center" wrapText="1"/>
    </xf>
    <xf numFmtId="0" fontId="2" fillId="3" borderId="3" xfId="4" applyFont="1" applyFill="1" applyBorder="1" applyAlignment="1" applyProtection="1">
      <alignment horizontal="left" vertical="center" wrapText="1"/>
      <protection locked="0"/>
    </xf>
    <xf numFmtId="0" fontId="2" fillId="3" borderId="6" xfId="4" applyFont="1" applyFill="1" applyBorder="1" applyAlignment="1" applyProtection="1">
      <alignment horizontal="left" vertical="center" wrapText="1"/>
      <protection locked="0"/>
    </xf>
    <xf numFmtId="0" fontId="4" fillId="4" borderId="7" xfId="4" applyFont="1" applyFill="1" applyBorder="1" applyAlignment="1" applyProtection="1">
      <alignment horizontal="left" vertical="center" wrapText="1"/>
    </xf>
    <xf numFmtId="0" fontId="2" fillId="3" borderId="9" xfId="4" applyFont="1" applyFill="1" applyBorder="1" applyAlignment="1" applyProtection="1">
      <alignment horizontal="left" vertical="center" wrapText="1"/>
      <protection locked="0"/>
    </xf>
    <xf numFmtId="0" fontId="8" fillId="3" borderId="3" xfId="2" applyNumberFormat="1" applyFont="1" applyFill="1" applyBorder="1" applyAlignment="1" applyProtection="1">
      <alignment horizontal="left" vertical="center" wrapText="1"/>
      <protection locked="0"/>
    </xf>
    <xf numFmtId="0" fontId="2" fillId="3" borderId="3" xfId="4" applyFont="1" applyFill="1" applyBorder="1" applyAlignment="1" applyProtection="1">
      <alignment horizontal="center" vertical="center" wrapText="1"/>
      <protection locked="0"/>
    </xf>
    <xf numFmtId="0" fontId="2" fillId="3" borderId="3" xfId="4" applyFill="1" applyBorder="1" applyAlignment="1" applyProtection="1">
      <alignment horizontal="center" vertical="center" wrapText="1"/>
      <protection locked="0"/>
    </xf>
    <xf numFmtId="0" fontId="4" fillId="7" borderId="10" xfId="4" applyFont="1" applyFill="1" applyBorder="1" applyAlignment="1" applyProtection="1">
      <alignment horizontal="left" vertical="center" wrapText="1"/>
    </xf>
    <xf numFmtId="0" fontId="2" fillId="3" borderId="6" xfId="4" applyFill="1" applyBorder="1" applyAlignment="1" applyProtection="1">
      <protection locked="0"/>
    </xf>
    <xf numFmtId="0" fontId="9" fillId="3" borderId="9" xfId="4" applyFont="1" applyFill="1" applyBorder="1" applyAlignment="1" applyProtection="1">
      <alignment horizontal="left" vertical="center" wrapText="1"/>
      <protection locked="0"/>
    </xf>
    <xf numFmtId="0" fontId="10" fillId="2" borderId="15" xfId="4" applyFont="1" applyFill="1" applyBorder="1" applyAlignment="1" applyProtection="1">
      <alignment horizontal="left" vertical="center" wrapText="1"/>
    </xf>
    <xf numFmtId="0" fontId="4" fillId="7" borderId="16" xfId="4" applyFont="1" applyFill="1" applyBorder="1" applyAlignment="1" applyProtection="1">
      <alignment horizontal="left" vertical="center"/>
    </xf>
    <xf numFmtId="0" fontId="4" fillId="7" borderId="17" xfId="4" applyFont="1" applyFill="1" applyBorder="1" applyAlignment="1" applyProtection="1">
      <alignment horizontal="left" vertical="center"/>
    </xf>
    <xf numFmtId="0" fontId="2" fillId="0" borderId="5" xfId="4" applyFont="1" applyFill="1" applyBorder="1" applyAlignment="1" applyProtection="1">
      <alignment horizontal="left" vertical="top"/>
    </xf>
    <xf numFmtId="0" fontId="2" fillId="0" borderId="6" xfId="4" applyFont="1" applyFill="1" applyBorder="1" applyAlignment="1" applyProtection="1">
      <alignment horizontal="left" vertical="top"/>
    </xf>
    <xf numFmtId="0" fontId="4" fillId="7" borderId="1" xfId="4" applyFont="1" applyFill="1" applyBorder="1" applyAlignment="1" applyProtection="1">
      <alignment horizontal="left" vertical="center" wrapText="1"/>
    </xf>
    <xf numFmtId="0" fontId="2" fillId="0" borderId="18" xfId="4" applyFont="1" applyBorder="1" applyAlignment="1" applyProtection="1">
      <alignment horizontal="left" vertical="center" wrapText="1"/>
      <protection locked="0"/>
    </xf>
    <xf numFmtId="0" fontId="4" fillId="7" borderId="19" xfId="4" applyFont="1" applyFill="1" applyBorder="1" applyAlignment="1" applyProtection="1">
      <alignment horizontal="left" vertical="center" wrapText="1"/>
    </xf>
    <xf numFmtId="0" fontId="9" fillId="0" borderId="18" xfId="4" applyFont="1" applyBorder="1" applyAlignment="1" applyProtection="1">
      <alignment horizontal="left" vertical="center" wrapText="1"/>
      <protection locked="0"/>
    </xf>
    <xf numFmtId="0" fontId="4" fillId="8" borderId="7" xfId="4" applyFont="1" applyFill="1" applyBorder="1" applyAlignment="1" applyProtection="1">
      <alignment horizontal="center" vertical="center" wrapText="1"/>
    </xf>
    <xf numFmtId="0" fontId="4" fillId="8" borderId="21" xfId="4" applyFont="1" applyFill="1" applyBorder="1" applyAlignment="1" applyProtection="1">
      <alignment horizontal="center" vertical="center" wrapText="1"/>
    </xf>
    <xf numFmtId="0" fontId="12" fillId="9" borderId="22" xfId="4" applyFont="1" applyFill="1" applyBorder="1" applyAlignment="1" applyProtection="1">
      <alignment horizontal="center" vertical="center" wrapText="1"/>
    </xf>
    <xf numFmtId="0" fontId="13" fillId="9" borderId="16" xfId="4" applyFont="1" applyFill="1" applyBorder="1" applyAlignment="1" applyProtection="1">
      <alignment horizontal="center" vertical="center" wrapText="1"/>
    </xf>
    <xf numFmtId="0" fontId="13" fillId="9" borderId="17" xfId="4" applyFont="1" applyFill="1" applyBorder="1" applyAlignment="1" applyProtection="1">
      <alignment horizontal="center" vertical="center" wrapText="1"/>
    </xf>
    <xf numFmtId="0" fontId="4" fillId="8" borderId="1" xfId="4" applyFont="1" applyFill="1" applyBorder="1" applyAlignment="1" applyProtection="1">
      <alignment horizontal="center" vertical="center" wrapText="1"/>
    </xf>
    <xf numFmtId="0" fontId="4" fillId="8" borderId="7" xfId="4" applyFont="1" applyFill="1" applyBorder="1" applyAlignment="1" applyProtection="1">
      <alignment horizontal="right" vertical="center" wrapText="1"/>
    </xf>
    <xf numFmtId="0" fontId="4" fillId="2" borderId="0" xfId="4" applyFont="1" applyFill="1" applyBorder="1" applyAlignment="1" applyProtection="1">
      <alignment horizontal="center"/>
    </xf>
    <xf numFmtId="0" fontId="4" fillId="8" borderId="0" xfId="4" applyFont="1" applyFill="1" applyBorder="1" applyAlignment="1" applyProtection="1">
      <alignment horizontal="left" vertical="center" wrapText="1"/>
    </xf>
    <xf numFmtId="0" fontId="19" fillId="0" borderId="35" xfId="0" applyFont="1" applyBorder="1" applyAlignment="1" applyProtection="1">
      <alignment vertical="center" wrapText="1"/>
      <protection locked="0"/>
    </xf>
    <xf numFmtId="0" fontId="19" fillId="0" borderId="36" xfId="0" applyFont="1" applyBorder="1" applyAlignment="1" applyProtection="1">
      <alignment vertical="center"/>
      <protection locked="0"/>
    </xf>
    <xf numFmtId="0" fontId="19" fillId="0" borderId="37" xfId="0" applyFont="1" applyBorder="1" applyAlignment="1" applyProtection="1">
      <alignment vertical="center"/>
      <protection locked="0"/>
    </xf>
    <xf numFmtId="0" fontId="19" fillId="0" borderId="37" xfId="0" applyFont="1" applyBorder="1" applyAlignment="1" applyProtection="1">
      <alignment vertical="center" wrapText="1"/>
      <protection locked="0"/>
    </xf>
    <xf numFmtId="0" fontId="0" fillId="0" borderId="35" xfId="0" applyFont="1" applyBorder="1" applyAlignment="1" applyProtection="1">
      <alignment horizontal="center" vertical="center" wrapText="1"/>
      <protection locked="0"/>
    </xf>
  </cellXfs>
  <cellStyles count="5">
    <cellStyle name="Excel Built-in Normal" xfId="4"/>
    <cellStyle name="Hipervínculo" xfId="2" builtinId="8"/>
    <cellStyle name="Normal" xfId="0" builtinId="0"/>
    <cellStyle name="Normal 2" xfId="3"/>
    <cellStyle name="Porcentaje" xfId="1" builtinId="5"/>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BFBFBF"/>
      <rgbColor rgb="007F7F7F"/>
      <rgbColor rgb="009999FF"/>
      <rgbColor rgb="00993366"/>
      <rgbColor rgb="00F2F2F2"/>
      <rgbColor rgb="00CCFFFF"/>
      <rgbColor rgb="00660066"/>
      <rgbColor rgb="00FF8080"/>
      <rgbColor rgb="000066CC"/>
      <rgbColor rgb="00B9CDE5"/>
      <rgbColor rgb="00000080"/>
      <rgbColor rgb="00FF00FF"/>
      <rgbColor rgb="00FFFF00"/>
      <rgbColor rgb="0000FFFF"/>
      <rgbColor rgb="00800080"/>
      <rgbColor rgb="00800000"/>
      <rgbColor rgb="00008080"/>
      <rgbColor rgb="000000FF"/>
      <rgbColor rgb="0000CCFF"/>
      <rgbColor rgb="00CCFFFF"/>
      <rgbColor rgb="00D9D9D9"/>
      <rgbColor rgb="00FFFF99"/>
      <rgbColor rgb="0099CCFF"/>
      <rgbColor rgb="00FF99CC"/>
      <rgbColor rgb="00CC99FF"/>
      <rgbColor rgb="00C4BD97"/>
      <rgbColor rgb="003366FF"/>
      <rgbColor rgb="0033CCCC"/>
      <rgbColor rgb="0099CC00"/>
      <rgbColor rgb="00FFC000"/>
      <rgbColor rgb="00FF9900"/>
      <rgbColor rgb="00E46C0A"/>
      <rgbColor rgb="00595959"/>
      <rgbColor rgb="00969696"/>
      <rgbColor rgb="00003366"/>
      <rgbColor rgb="00339966"/>
      <rgbColor rgb="00003300"/>
      <rgbColor rgb="00333300"/>
      <rgbColor rgb="00993300"/>
      <rgbColor rgb="00993366"/>
      <rgbColor rgb="00333399"/>
      <rgbColor rgb="00404040"/>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www.cvc.gov.co/" TargetMode="External"/><Relationship Id="rId2" Type="http://schemas.openxmlformats.org/officeDocument/2006/relationships/hyperlink" Target="mailto:atencionalusuario@cvc.gov.co" TargetMode="External"/><Relationship Id="rId1" Type="http://schemas.openxmlformats.org/officeDocument/2006/relationships/hyperlink" Target="mailto:Carlos-arturo.hoyos@cvc.gov.co" TargetMode="External"/><Relationship Id="rId4"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CJ271"/>
  <sheetViews>
    <sheetView tabSelected="1" topLeftCell="A28" zoomScale="90" zoomScaleNormal="90" zoomScaleSheetLayoutView="120" workbookViewId="0">
      <selection activeCell="C42" sqref="C42:E42"/>
    </sheetView>
  </sheetViews>
  <sheetFormatPr baseColWidth="10" defaultColWidth="30.85546875" defaultRowHeight="15" x14ac:dyDescent="0.25"/>
  <cols>
    <col min="1" max="1" width="3.140625" style="1" customWidth="1"/>
    <col min="2" max="2" width="33.7109375" style="2" customWidth="1"/>
    <col min="3" max="3" width="4.7109375" style="2" customWidth="1"/>
    <col min="4" max="4" width="31.28515625" style="2" customWidth="1"/>
    <col min="5" max="5" width="4.7109375" style="2" customWidth="1"/>
    <col min="6" max="6" width="30" style="1" customWidth="1"/>
    <col min="7" max="7" width="1.85546875" style="1" customWidth="1"/>
    <col min="8" max="8" width="38.5703125" style="1" customWidth="1"/>
    <col min="9" max="88" width="30.85546875" style="1"/>
    <col min="89" max="16384" width="30.85546875" style="2"/>
  </cols>
  <sheetData>
    <row r="1" spans="2:8" s="1" customFormat="1" ht="6" customHeight="1" x14ac:dyDescent="0.25"/>
    <row r="2" spans="2:8" s="1" customFormat="1" ht="48" customHeight="1" x14ac:dyDescent="0.25">
      <c r="B2" s="91" t="s">
        <v>0</v>
      </c>
      <c r="C2" s="91"/>
      <c r="D2" s="91"/>
      <c r="E2" s="91"/>
      <c r="F2" s="91"/>
    </row>
    <row r="3" spans="2:8" s="1" customFormat="1" ht="5.25" customHeight="1" x14ac:dyDescent="0.25"/>
    <row r="4" spans="2:8" s="1" customFormat="1" ht="48.75" customHeight="1" x14ac:dyDescent="0.25">
      <c r="B4" s="92" t="s">
        <v>1</v>
      </c>
      <c r="C4" s="92"/>
      <c r="D4" s="92"/>
      <c r="E4" s="92"/>
      <c r="F4" s="92"/>
    </row>
    <row r="5" spans="2:8" s="1" customFormat="1" ht="5.25" customHeight="1" x14ac:dyDescent="0.25"/>
    <row r="6" spans="2:8" s="1" customFormat="1" ht="15" customHeight="1" x14ac:dyDescent="0.25">
      <c r="B6" s="93" t="s">
        <v>2</v>
      </c>
      <c r="C6" s="93"/>
      <c r="D6" s="93"/>
      <c r="E6" s="93"/>
      <c r="F6" s="93"/>
    </row>
    <row r="7" spans="2:8" s="1" customFormat="1" ht="36" customHeight="1" x14ac:dyDescent="0.25">
      <c r="B7" s="3" t="s">
        <v>3</v>
      </c>
      <c r="C7" s="94" t="s">
        <v>4</v>
      </c>
      <c r="D7" s="94"/>
      <c r="E7" s="94"/>
      <c r="F7" s="94"/>
      <c r="H7" s="4"/>
    </row>
    <row r="8" spans="2:8" s="1" customFormat="1" ht="34.5" customHeight="1" x14ac:dyDescent="0.25">
      <c r="B8" s="95" t="s">
        <v>5</v>
      </c>
      <c r="C8" s="95"/>
      <c r="D8" s="95"/>
      <c r="E8" s="95"/>
      <c r="F8" s="5">
        <v>9</v>
      </c>
    </row>
    <row r="9" spans="2:8" s="1" customFormat="1" ht="25.5" customHeight="1" x14ac:dyDescent="0.25">
      <c r="B9" s="96" t="s">
        <v>6</v>
      </c>
      <c r="C9" s="96"/>
      <c r="D9" s="96"/>
      <c r="E9" s="96"/>
      <c r="F9" s="7">
        <f>'FINANCIAMIENTO PROYECTO'!D20</f>
        <v>330946</v>
      </c>
      <c r="H9" s="1" t="s">
        <v>7</v>
      </c>
    </row>
    <row r="10" spans="2:8" s="1" customFormat="1" ht="24" customHeight="1" x14ac:dyDescent="0.25">
      <c r="B10" s="96" t="s">
        <v>8</v>
      </c>
      <c r="C10" s="96"/>
      <c r="D10" s="96"/>
      <c r="E10" s="96"/>
      <c r="F10" s="7">
        <f>'FINANCIAMIENTO PROYECTO'!E20</f>
        <v>165473</v>
      </c>
      <c r="H10" s="1" t="s">
        <v>7</v>
      </c>
    </row>
    <row r="11" spans="2:8" s="1" customFormat="1" ht="24" customHeight="1" x14ac:dyDescent="0.25">
      <c r="B11" s="96" t="s">
        <v>9</v>
      </c>
      <c r="C11" s="96"/>
      <c r="D11" s="96"/>
      <c r="E11" s="96"/>
      <c r="F11" s="7">
        <f>'FINANCIAMIENTO PROYECTO'!J20+'FINANCIAMIENTO PROYECTO'!K20</f>
        <v>165473</v>
      </c>
      <c r="H11" s="1" t="s">
        <v>7</v>
      </c>
    </row>
    <row r="12" spans="2:8" ht="21.75" customHeight="1" x14ac:dyDescent="0.25">
      <c r="B12" s="96" t="s">
        <v>10</v>
      </c>
      <c r="C12" s="96"/>
      <c r="D12" s="96"/>
      <c r="E12" s="96"/>
      <c r="F12" s="8" t="s">
        <v>11</v>
      </c>
    </row>
    <row r="13" spans="2:8" ht="23.25" customHeight="1" x14ac:dyDescent="0.25">
      <c r="B13" s="96" t="s">
        <v>12</v>
      </c>
      <c r="C13" s="96"/>
      <c r="D13" s="96"/>
      <c r="E13" s="96"/>
      <c r="F13" s="5" t="s">
        <v>13</v>
      </c>
    </row>
    <row r="14" spans="2:8" ht="90.75" customHeight="1" x14ac:dyDescent="0.25">
      <c r="B14" s="6" t="s">
        <v>14</v>
      </c>
      <c r="C14" s="97" t="s">
        <v>15</v>
      </c>
      <c r="D14" s="97"/>
      <c r="E14" s="97"/>
      <c r="F14" s="97"/>
    </row>
    <row r="15" spans="2:8" ht="80.25" customHeight="1" x14ac:dyDescent="0.25">
      <c r="B15" s="9" t="s">
        <v>16</v>
      </c>
      <c r="C15" s="97" t="s">
        <v>17</v>
      </c>
      <c r="D15" s="97"/>
      <c r="E15" s="97"/>
      <c r="F15" s="97"/>
    </row>
    <row r="16" spans="2:8" ht="80.25" customHeight="1" x14ac:dyDescent="0.25">
      <c r="B16" s="10" t="s">
        <v>18</v>
      </c>
      <c r="C16" s="98" t="s">
        <v>197</v>
      </c>
      <c r="D16" s="98"/>
      <c r="E16" s="98"/>
      <c r="F16" s="98"/>
    </row>
    <row r="17" spans="2:5" s="1" customFormat="1" ht="8.25" customHeight="1" x14ac:dyDescent="0.25"/>
    <row r="18" spans="2:5" ht="20.25" customHeight="1" x14ac:dyDescent="0.25">
      <c r="B18" s="99" t="s">
        <v>19</v>
      </c>
      <c r="C18" s="99"/>
      <c r="D18" s="99"/>
      <c r="E18" s="99"/>
    </row>
    <row r="19" spans="2:5" ht="15" customHeight="1" x14ac:dyDescent="0.25">
      <c r="B19" s="11" t="s">
        <v>20</v>
      </c>
      <c r="C19" s="100" t="s">
        <v>21</v>
      </c>
      <c r="D19" s="100"/>
      <c r="E19" s="100"/>
    </row>
    <row r="20" spans="2:5" ht="15" customHeight="1" x14ac:dyDescent="0.25">
      <c r="B20" s="12" t="s">
        <v>22</v>
      </c>
      <c r="C20" s="97" t="s">
        <v>23</v>
      </c>
      <c r="D20" s="97"/>
      <c r="E20" s="97"/>
    </row>
    <row r="21" spans="2:5" ht="16.5" customHeight="1" x14ac:dyDescent="0.25">
      <c r="B21" s="13" t="s">
        <v>24</v>
      </c>
      <c r="C21" s="97" t="s">
        <v>25</v>
      </c>
      <c r="D21" s="97"/>
      <c r="E21" s="97"/>
    </row>
    <row r="22" spans="2:5" ht="12.75" customHeight="1" x14ac:dyDescent="0.25">
      <c r="B22" s="12" t="s">
        <v>26</v>
      </c>
      <c r="C22" s="97" t="s">
        <v>27</v>
      </c>
      <c r="D22" s="97"/>
      <c r="E22" s="97"/>
    </row>
    <row r="23" spans="2:5" ht="15" customHeight="1" x14ac:dyDescent="0.25">
      <c r="B23" s="12" t="s">
        <v>28</v>
      </c>
      <c r="C23" s="97" t="s">
        <v>29</v>
      </c>
      <c r="D23" s="97"/>
      <c r="E23" s="97"/>
    </row>
    <row r="24" spans="2:5" ht="15" customHeight="1" x14ac:dyDescent="0.25">
      <c r="B24" s="12" t="s">
        <v>30</v>
      </c>
      <c r="C24" s="97" t="s">
        <v>31</v>
      </c>
      <c r="D24" s="97"/>
      <c r="E24" s="97"/>
    </row>
    <row r="25" spans="2:5" ht="15" customHeight="1" x14ac:dyDescent="0.25">
      <c r="B25" s="12" t="s">
        <v>32</v>
      </c>
      <c r="C25" s="97" t="s">
        <v>33</v>
      </c>
      <c r="D25" s="97"/>
      <c r="E25" s="97"/>
    </row>
    <row r="26" spans="2:5" ht="15" customHeight="1" x14ac:dyDescent="0.25">
      <c r="B26" s="12" t="s">
        <v>34</v>
      </c>
      <c r="C26" s="97" t="s">
        <v>35</v>
      </c>
      <c r="D26" s="97"/>
      <c r="E26" s="97"/>
    </row>
    <row r="27" spans="2:5" ht="15" customHeight="1" x14ac:dyDescent="0.25">
      <c r="B27" s="12" t="s">
        <v>36</v>
      </c>
      <c r="C27" s="97">
        <v>6206600</v>
      </c>
      <c r="D27" s="97"/>
      <c r="E27" s="97"/>
    </row>
    <row r="28" spans="2:5" ht="15" customHeight="1" x14ac:dyDescent="0.25">
      <c r="B28" s="12" t="s">
        <v>37</v>
      </c>
      <c r="C28" s="97" t="s">
        <v>38</v>
      </c>
      <c r="D28" s="97"/>
      <c r="E28" s="97"/>
    </row>
    <row r="29" spans="2:5" ht="30" customHeight="1" x14ac:dyDescent="0.25">
      <c r="B29" s="14" t="s">
        <v>39</v>
      </c>
      <c r="C29" s="97" t="s">
        <v>40</v>
      </c>
      <c r="D29" s="97"/>
      <c r="E29" s="97"/>
    </row>
    <row r="30" spans="2:5" ht="12.75" customHeight="1" x14ac:dyDescent="0.25">
      <c r="B30" s="12" t="s">
        <v>41</v>
      </c>
      <c r="C30" s="97" t="s">
        <v>42</v>
      </c>
      <c r="D30" s="97"/>
      <c r="E30" s="97"/>
    </row>
    <row r="31" spans="2:5" ht="12.75" customHeight="1" x14ac:dyDescent="0.25">
      <c r="B31" s="14" t="s">
        <v>43</v>
      </c>
      <c r="C31" s="98" t="s">
        <v>44</v>
      </c>
      <c r="D31" s="98"/>
      <c r="E31" s="98"/>
    </row>
    <row r="32" spans="2:5" s="1" customFormat="1" ht="9.75" customHeight="1" x14ac:dyDescent="0.25"/>
    <row r="33" spans="2:5" s="1" customFormat="1" ht="16.5" customHeight="1" x14ac:dyDescent="0.25">
      <c r="B33" s="99" t="s">
        <v>45</v>
      </c>
      <c r="C33" s="99"/>
      <c r="D33" s="99"/>
      <c r="E33" s="99"/>
    </row>
    <row r="34" spans="2:5" s="1" customFormat="1" ht="27" customHeight="1" x14ac:dyDescent="0.25">
      <c r="B34" s="15" t="s">
        <v>46</v>
      </c>
      <c r="C34" s="100" t="s">
        <v>47</v>
      </c>
      <c r="D34" s="100"/>
      <c r="E34" s="100"/>
    </row>
    <row r="35" spans="2:5" s="1" customFormat="1" ht="16.5" customHeight="1" x14ac:dyDescent="0.25">
      <c r="B35" s="13" t="s">
        <v>48</v>
      </c>
      <c r="C35" s="97" t="s">
        <v>49</v>
      </c>
      <c r="D35" s="97"/>
      <c r="E35" s="97"/>
    </row>
    <row r="36" spans="2:5" s="1" customFormat="1" ht="16.5" customHeight="1" x14ac:dyDescent="0.25">
      <c r="B36" s="13" t="s">
        <v>50</v>
      </c>
      <c r="C36" s="97" t="s">
        <v>51</v>
      </c>
      <c r="D36" s="97"/>
      <c r="E36" s="97"/>
    </row>
    <row r="37" spans="2:5" s="1" customFormat="1" ht="16.5" customHeight="1" x14ac:dyDescent="0.25">
      <c r="B37" s="13" t="s">
        <v>52</v>
      </c>
      <c r="C37" s="97"/>
      <c r="D37" s="97"/>
      <c r="E37" s="97"/>
    </row>
    <row r="38" spans="2:5" s="1" customFormat="1" ht="16.5" customHeight="1" x14ac:dyDescent="0.25">
      <c r="B38" s="13" t="s">
        <v>53</v>
      </c>
      <c r="C38" s="97" t="s">
        <v>54</v>
      </c>
      <c r="D38" s="97"/>
      <c r="E38" s="97"/>
    </row>
    <row r="39" spans="2:5" s="1" customFormat="1" ht="16.5" customHeight="1" x14ac:dyDescent="0.25">
      <c r="B39" s="13" t="s">
        <v>55</v>
      </c>
      <c r="C39" s="97" t="s">
        <v>56</v>
      </c>
      <c r="D39" s="97"/>
      <c r="E39" s="97"/>
    </row>
    <row r="40" spans="2:5" s="1" customFormat="1" ht="16.5" customHeight="1" x14ac:dyDescent="0.25">
      <c r="B40" s="13" t="s">
        <v>57</v>
      </c>
      <c r="C40" s="97" t="s">
        <v>58</v>
      </c>
      <c r="D40" s="97"/>
      <c r="E40" s="97"/>
    </row>
    <row r="41" spans="2:5" s="1" customFormat="1" ht="16.5" customHeight="1" x14ac:dyDescent="0.25">
      <c r="B41" s="13" t="s">
        <v>24</v>
      </c>
      <c r="C41" s="97">
        <v>16252606</v>
      </c>
      <c r="D41" s="97"/>
      <c r="E41" s="97"/>
    </row>
    <row r="42" spans="2:5" s="1" customFormat="1" ht="16.5" customHeight="1" x14ac:dyDescent="0.25">
      <c r="B42" s="12" t="s">
        <v>59</v>
      </c>
      <c r="C42" s="97" t="s">
        <v>29</v>
      </c>
      <c r="D42" s="97"/>
      <c r="E42" s="97"/>
    </row>
    <row r="43" spans="2:5" s="1" customFormat="1" ht="16.5" customHeight="1" x14ac:dyDescent="0.25">
      <c r="B43" s="13" t="s">
        <v>32</v>
      </c>
      <c r="C43" s="97" t="s">
        <v>33</v>
      </c>
      <c r="D43" s="97"/>
      <c r="E43" s="97"/>
    </row>
    <row r="44" spans="2:5" s="1" customFormat="1" ht="16.5" customHeight="1" x14ac:dyDescent="0.25">
      <c r="B44" s="13" t="s">
        <v>34</v>
      </c>
      <c r="C44" s="97" t="s">
        <v>35</v>
      </c>
      <c r="D44" s="97"/>
      <c r="E44" s="97"/>
    </row>
    <row r="45" spans="2:5" s="1" customFormat="1" ht="16.5" customHeight="1" x14ac:dyDescent="0.25">
      <c r="B45" s="12" t="s">
        <v>60</v>
      </c>
      <c r="C45" s="97">
        <v>6206600</v>
      </c>
      <c r="D45" s="97"/>
      <c r="E45" s="97"/>
    </row>
    <row r="46" spans="2:5" s="1" customFormat="1" ht="16.5" customHeight="1" x14ac:dyDescent="0.25">
      <c r="B46" s="12" t="s">
        <v>61</v>
      </c>
      <c r="C46" s="101" t="s">
        <v>62</v>
      </c>
      <c r="D46" s="101"/>
      <c r="E46" s="101"/>
    </row>
    <row r="47" spans="2:5" s="1" customFormat="1" ht="16.5" customHeight="1" x14ac:dyDescent="0.25">
      <c r="B47" s="13" t="s">
        <v>63</v>
      </c>
      <c r="C47" s="97">
        <v>3396168</v>
      </c>
      <c r="D47" s="97"/>
      <c r="E47" s="97"/>
    </row>
    <row r="48" spans="2:5" s="1" customFormat="1" ht="16.5" customHeight="1" x14ac:dyDescent="0.25">
      <c r="B48" s="13" t="s">
        <v>64</v>
      </c>
      <c r="C48" s="101" t="s">
        <v>65</v>
      </c>
      <c r="D48" s="101"/>
      <c r="E48" s="101"/>
    </row>
    <row r="49" spans="2:5" s="1" customFormat="1" ht="62.25" customHeight="1" x14ac:dyDescent="0.25">
      <c r="B49" s="13" t="s">
        <v>66</v>
      </c>
      <c r="C49" s="102" t="s">
        <v>67</v>
      </c>
      <c r="D49" s="102"/>
      <c r="E49" s="102"/>
    </row>
    <row r="50" spans="2:5" s="1" customFormat="1" ht="18.75" customHeight="1" x14ac:dyDescent="0.25">
      <c r="B50" s="13" t="s">
        <v>68</v>
      </c>
      <c r="C50" s="103">
        <v>60</v>
      </c>
      <c r="D50" s="103"/>
      <c r="E50" s="103"/>
    </row>
    <row r="51" spans="2:5" s="1" customFormat="1" ht="61.5" customHeight="1" x14ac:dyDescent="0.25">
      <c r="B51" s="13" t="s">
        <v>69</v>
      </c>
      <c r="C51" s="103" t="s">
        <v>70</v>
      </c>
      <c r="D51" s="103"/>
      <c r="E51" s="103"/>
    </row>
    <row r="52" spans="2:5" s="1" customFormat="1" ht="16.5" customHeight="1" x14ac:dyDescent="0.25">
      <c r="B52" s="104" t="s">
        <v>71</v>
      </c>
      <c r="C52" s="104"/>
      <c r="D52" s="104"/>
      <c r="E52" s="104"/>
    </row>
    <row r="53" spans="2:5" s="1" customFormat="1" ht="16.5" customHeight="1" x14ac:dyDescent="0.25">
      <c r="B53" s="3" t="s">
        <v>72</v>
      </c>
      <c r="C53" s="16"/>
      <c r="D53" s="17" t="s">
        <v>73</v>
      </c>
      <c r="E53" s="18" t="s">
        <v>74</v>
      </c>
    </row>
    <row r="54" spans="2:5" s="1" customFormat="1" ht="16.5" customHeight="1" x14ac:dyDescent="0.25">
      <c r="B54" s="104" t="s">
        <v>75</v>
      </c>
      <c r="C54" s="104"/>
      <c r="D54" s="104"/>
      <c r="E54" s="104"/>
    </row>
    <row r="55" spans="2:5" s="1" customFormat="1" ht="16.5" customHeight="1" x14ac:dyDescent="0.25">
      <c r="B55" s="13" t="s">
        <v>76</v>
      </c>
      <c r="C55" s="19"/>
      <c r="D55" s="20" t="s">
        <v>77</v>
      </c>
      <c r="E55" s="18" t="s">
        <v>74</v>
      </c>
    </row>
    <row r="56" spans="2:5" s="1" customFormat="1" ht="16.5" customHeight="1" x14ac:dyDescent="0.25">
      <c r="B56" s="13" t="s">
        <v>78</v>
      </c>
      <c r="C56" s="19"/>
      <c r="D56" s="20" t="s">
        <v>79</v>
      </c>
      <c r="E56" s="18"/>
    </row>
    <row r="57" spans="2:5" s="1" customFormat="1" ht="16.5" customHeight="1" x14ac:dyDescent="0.25">
      <c r="B57" s="13" t="s">
        <v>80</v>
      </c>
      <c r="C57" s="19"/>
      <c r="D57" s="20" t="s">
        <v>81</v>
      </c>
      <c r="E57" s="18"/>
    </row>
    <row r="58" spans="2:5" s="1" customFormat="1" ht="16.5" customHeight="1" x14ac:dyDescent="0.25">
      <c r="B58" s="13" t="s">
        <v>82</v>
      </c>
      <c r="C58" s="21"/>
      <c r="D58" s="20" t="s">
        <v>83</v>
      </c>
      <c r="E58" s="22"/>
    </row>
    <row r="59" spans="2:5" s="1" customFormat="1" ht="16.5" customHeight="1" x14ac:dyDescent="0.25">
      <c r="B59" s="23" t="s">
        <v>84</v>
      </c>
      <c r="C59" s="105"/>
      <c r="D59" s="105"/>
      <c r="E59" s="105"/>
    </row>
    <row r="60" spans="2:5" s="1" customFormat="1" ht="9.75" customHeight="1" x14ac:dyDescent="0.25"/>
    <row r="61" spans="2:5" s="1" customFormat="1" ht="15.75" customHeight="1" x14ac:dyDescent="0.25">
      <c r="B61" s="99" t="s">
        <v>85</v>
      </c>
      <c r="C61" s="99"/>
      <c r="D61" s="99"/>
      <c r="E61" s="99"/>
    </row>
    <row r="62" spans="2:5" s="1" customFormat="1" ht="27" customHeight="1" x14ac:dyDescent="0.25">
      <c r="B62" s="15" t="s">
        <v>46</v>
      </c>
      <c r="C62" s="106" t="s">
        <v>86</v>
      </c>
      <c r="D62" s="106"/>
      <c r="E62" s="106"/>
    </row>
    <row r="63" spans="2:5" s="1" customFormat="1" ht="16.5" customHeight="1" x14ac:dyDescent="0.25">
      <c r="B63" s="13" t="s">
        <v>48</v>
      </c>
      <c r="C63" s="97" t="s">
        <v>87</v>
      </c>
      <c r="D63" s="97"/>
      <c r="E63" s="97"/>
    </row>
    <row r="64" spans="2:5" s="1" customFormat="1" ht="16.5" customHeight="1" x14ac:dyDescent="0.25">
      <c r="B64" s="13" t="s">
        <v>50</v>
      </c>
      <c r="C64" s="97" t="s">
        <v>174</v>
      </c>
      <c r="D64" s="97"/>
      <c r="E64" s="97"/>
    </row>
    <row r="65" spans="2:5" s="1" customFormat="1" ht="16.5" customHeight="1" x14ac:dyDescent="0.25">
      <c r="B65" s="13" t="s">
        <v>52</v>
      </c>
      <c r="C65" s="97" t="s">
        <v>175</v>
      </c>
      <c r="D65" s="97"/>
      <c r="E65" s="97"/>
    </row>
    <row r="66" spans="2:5" s="1" customFormat="1" ht="16.5" customHeight="1" x14ac:dyDescent="0.25">
      <c r="B66" s="13" t="s">
        <v>53</v>
      </c>
      <c r="C66" s="97" t="s">
        <v>176</v>
      </c>
      <c r="D66" s="97"/>
      <c r="E66" s="97"/>
    </row>
    <row r="67" spans="2:5" s="1" customFormat="1" ht="16.5" customHeight="1" x14ac:dyDescent="0.25">
      <c r="B67" s="13" t="s">
        <v>55</v>
      </c>
      <c r="C67" s="97" t="s">
        <v>171</v>
      </c>
      <c r="D67" s="97"/>
      <c r="E67" s="97"/>
    </row>
    <row r="68" spans="2:5" s="1" customFormat="1" ht="16.5" customHeight="1" x14ac:dyDescent="0.25">
      <c r="B68" s="13" t="s">
        <v>57</v>
      </c>
      <c r="C68" s="97" t="s">
        <v>172</v>
      </c>
      <c r="D68" s="97"/>
      <c r="E68" s="97"/>
    </row>
    <row r="69" spans="2:5" s="1" customFormat="1" ht="16.5" customHeight="1" x14ac:dyDescent="0.25">
      <c r="B69" s="13" t="s">
        <v>24</v>
      </c>
      <c r="C69" s="97" t="s">
        <v>173</v>
      </c>
      <c r="D69" s="97"/>
      <c r="E69" s="97"/>
    </row>
    <row r="70" spans="2:5" s="1" customFormat="1" ht="16.5" customHeight="1" x14ac:dyDescent="0.25">
      <c r="B70" s="12" t="s">
        <v>59</v>
      </c>
      <c r="C70" s="97" t="s">
        <v>178</v>
      </c>
      <c r="D70" s="97"/>
      <c r="E70" s="97"/>
    </row>
    <row r="71" spans="2:5" s="1" customFormat="1" ht="16.5" customHeight="1" x14ac:dyDescent="0.25">
      <c r="B71" s="13" t="s">
        <v>32</v>
      </c>
      <c r="C71" s="97" t="s">
        <v>33</v>
      </c>
      <c r="D71" s="97"/>
      <c r="E71" s="97"/>
    </row>
    <row r="72" spans="2:5" s="1" customFormat="1" ht="16.5" customHeight="1" x14ac:dyDescent="0.25">
      <c r="B72" s="13" t="s">
        <v>34</v>
      </c>
      <c r="C72" s="97" t="s">
        <v>35</v>
      </c>
      <c r="D72" s="97"/>
      <c r="E72" s="97"/>
    </row>
    <row r="73" spans="2:5" s="1" customFormat="1" ht="16.5" customHeight="1" x14ac:dyDescent="0.25">
      <c r="B73" s="12" t="s">
        <v>60</v>
      </c>
      <c r="C73" s="97" t="s">
        <v>179</v>
      </c>
      <c r="D73" s="97"/>
      <c r="E73" s="97"/>
    </row>
    <row r="74" spans="2:5" s="1" customFormat="1" ht="16.5" customHeight="1" x14ac:dyDescent="0.25">
      <c r="B74" s="12" t="s">
        <v>61</v>
      </c>
      <c r="C74" s="97" t="s">
        <v>177</v>
      </c>
      <c r="D74" s="97"/>
      <c r="E74" s="97"/>
    </row>
    <row r="75" spans="2:5" s="1" customFormat="1" ht="16.5" customHeight="1" x14ac:dyDescent="0.25">
      <c r="B75" s="13" t="s">
        <v>63</v>
      </c>
      <c r="C75" s="97"/>
      <c r="D75" s="97"/>
      <c r="E75" s="97"/>
    </row>
    <row r="76" spans="2:5" s="1" customFormat="1" ht="16.5" customHeight="1" x14ac:dyDescent="0.25">
      <c r="B76" s="13" t="s">
        <v>64</v>
      </c>
      <c r="C76" s="97">
        <v>2638651</v>
      </c>
      <c r="D76" s="97"/>
      <c r="E76" s="97"/>
    </row>
    <row r="77" spans="2:5" s="1" customFormat="1" ht="62.25" customHeight="1" x14ac:dyDescent="0.25">
      <c r="B77" s="13" t="s">
        <v>66</v>
      </c>
      <c r="C77" s="102"/>
      <c r="D77" s="102"/>
      <c r="E77" s="102"/>
    </row>
    <row r="78" spans="2:5" s="1" customFormat="1" ht="66" customHeight="1" x14ac:dyDescent="0.25">
      <c r="B78" s="13" t="s">
        <v>69</v>
      </c>
      <c r="C78" s="97" t="s">
        <v>70</v>
      </c>
      <c r="D78" s="97"/>
      <c r="E78" s="97"/>
    </row>
    <row r="79" spans="2:5" s="1" customFormat="1" ht="16.5" customHeight="1" x14ac:dyDescent="0.25">
      <c r="B79" s="104" t="s">
        <v>71</v>
      </c>
      <c r="C79" s="104"/>
      <c r="D79" s="104"/>
      <c r="E79" s="104"/>
    </row>
    <row r="80" spans="2:5" s="1" customFormat="1" ht="16.5" customHeight="1" x14ac:dyDescent="0.25">
      <c r="B80" s="3" t="s">
        <v>72</v>
      </c>
      <c r="C80" s="24"/>
      <c r="D80" s="17" t="s">
        <v>73</v>
      </c>
      <c r="E80" s="25"/>
    </row>
    <row r="81" spans="2:5" s="1" customFormat="1" ht="16.5" customHeight="1" x14ac:dyDescent="0.25">
      <c r="B81" s="104" t="s">
        <v>75</v>
      </c>
      <c r="C81" s="104"/>
      <c r="D81" s="104"/>
      <c r="E81" s="104"/>
    </row>
    <row r="82" spans="2:5" s="1" customFormat="1" ht="16.5" customHeight="1" x14ac:dyDescent="0.25">
      <c r="B82" s="13" t="s">
        <v>76</v>
      </c>
      <c r="C82" s="19"/>
      <c r="D82" s="20" t="s">
        <v>77</v>
      </c>
      <c r="E82" s="18" t="s">
        <v>170</v>
      </c>
    </row>
    <row r="83" spans="2:5" s="1" customFormat="1" ht="16.5" customHeight="1" x14ac:dyDescent="0.25">
      <c r="B83" s="13" t="s">
        <v>78</v>
      </c>
      <c r="C83" s="19"/>
      <c r="D83" s="20" t="s">
        <v>79</v>
      </c>
      <c r="E83" s="18"/>
    </row>
    <row r="84" spans="2:5" s="1" customFormat="1" ht="16.5" customHeight="1" x14ac:dyDescent="0.25">
      <c r="B84" s="13" t="s">
        <v>80</v>
      </c>
      <c r="C84" s="19"/>
      <c r="D84" s="20" t="s">
        <v>88</v>
      </c>
      <c r="E84" s="18"/>
    </row>
    <row r="85" spans="2:5" s="1" customFormat="1" ht="16.5" customHeight="1" x14ac:dyDescent="0.25">
      <c r="B85" s="13" t="s">
        <v>89</v>
      </c>
      <c r="C85" s="21"/>
      <c r="D85" s="20" t="s">
        <v>83</v>
      </c>
      <c r="E85" s="22"/>
    </row>
    <row r="86" spans="2:5" s="1" customFormat="1" ht="16.5" customHeight="1" x14ac:dyDescent="0.25">
      <c r="B86" s="26" t="s">
        <v>81</v>
      </c>
      <c r="C86" s="27"/>
      <c r="D86" s="20" t="s">
        <v>82</v>
      </c>
      <c r="E86" s="28"/>
    </row>
    <row r="87" spans="2:5" s="1" customFormat="1" ht="16.5" customHeight="1" x14ac:dyDescent="0.25">
      <c r="B87" s="23" t="s">
        <v>84</v>
      </c>
      <c r="C87" s="105"/>
      <c r="D87" s="105"/>
      <c r="E87" s="105"/>
    </row>
    <row r="88" spans="2:5" s="1" customFormat="1" ht="16.5" customHeight="1" x14ac:dyDescent="0.25"/>
    <row r="89" spans="2:5" s="1" customFormat="1" ht="15.75" customHeight="1" x14ac:dyDescent="0.25">
      <c r="B89" s="99" t="s">
        <v>90</v>
      </c>
      <c r="C89" s="99"/>
      <c r="D89" s="99"/>
      <c r="E89" s="99"/>
    </row>
    <row r="90" spans="2:5" s="1" customFormat="1" ht="27" customHeight="1" x14ac:dyDescent="0.25">
      <c r="B90" s="15" t="s">
        <v>46</v>
      </c>
      <c r="C90" s="100"/>
      <c r="D90" s="100"/>
      <c r="E90" s="100"/>
    </row>
    <row r="91" spans="2:5" s="1" customFormat="1" ht="16.5" customHeight="1" x14ac:dyDescent="0.25">
      <c r="B91" s="13" t="s">
        <v>48</v>
      </c>
      <c r="C91" s="97"/>
      <c r="D91" s="97"/>
      <c r="E91" s="97"/>
    </row>
    <row r="92" spans="2:5" s="1" customFormat="1" ht="16.5" customHeight="1" x14ac:dyDescent="0.25">
      <c r="B92" s="13" t="s">
        <v>50</v>
      </c>
      <c r="C92" s="97"/>
      <c r="D92" s="97"/>
      <c r="E92" s="97"/>
    </row>
    <row r="93" spans="2:5" s="1" customFormat="1" ht="16.5" customHeight="1" x14ac:dyDescent="0.25">
      <c r="B93" s="13" t="s">
        <v>52</v>
      </c>
      <c r="C93" s="97"/>
      <c r="D93" s="97"/>
      <c r="E93" s="97"/>
    </row>
    <row r="94" spans="2:5" s="1" customFormat="1" ht="16.5" customHeight="1" x14ac:dyDescent="0.25">
      <c r="B94" s="13" t="s">
        <v>53</v>
      </c>
      <c r="C94" s="97"/>
      <c r="D94" s="97"/>
      <c r="E94" s="97"/>
    </row>
    <row r="95" spans="2:5" s="1" customFormat="1" ht="16.5" customHeight="1" x14ac:dyDescent="0.25">
      <c r="B95" s="13" t="s">
        <v>55</v>
      </c>
      <c r="C95" s="97"/>
      <c r="D95" s="97"/>
      <c r="E95" s="97"/>
    </row>
    <row r="96" spans="2:5" s="1" customFormat="1" ht="16.5" customHeight="1" x14ac:dyDescent="0.25">
      <c r="B96" s="13" t="s">
        <v>57</v>
      </c>
      <c r="C96" s="97"/>
      <c r="D96" s="97"/>
      <c r="E96" s="97"/>
    </row>
    <row r="97" spans="2:5" s="1" customFormat="1" ht="16.5" customHeight="1" x14ac:dyDescent="0.25">
      <c r="B97" s="13" t="s">
        <v>24</v>
      </c>
      <c r="C97" s="97"/>
      <c r="D97" s="97"/>
      <c r="E97" s="97"/>
    </row>
    <row r="98" spans="2:5" s="1" customFormat="1" ht="16.5" customHeight="1" x14ac:dyDescent="0.25">
      <c r="B98" s="12" t="s">
        <v>59</v>
      </c>
      <c r="C98" s="97"/>
      <c r="D98" s="97"/>
      <c r="E98" s="97"/>
    </row>
    <row r="99" spans="2:5" s="1" customFormat="1" ht="16.5" customHeight="1" x14ac:dyDescent="0.25">
      <c r="B99" s="13" t="s">
        <v>32</v>
      </c>
      <c r="C99" s="97"/>
      <c r="D99" s="97"/>
      <c r="E99" s="97"/>
    </row>
    <row r="100" spans="2:5" s="1" customFormat="1" ht="16.5" customHeight="1" x14ac:dyDescent="0.25">
      <c r="B100" s="13" t="s">
        <v>34</v>
      </c>
      <c r="C100" s="97"/>
      <c r="D100" s="97"/>
      <c r="E100" s="97"/>
    </row>
    <row r="101" spans="2:5" s="1" customFormat="1" ht="16.5" customHeight="1" x14ac:dyDescent="0.25">
      <c r="B101" s="12" t="s">
        <v>60</v>
      </c>
      <c r="C101" s="97"/>
      <c r="D101" s="97"/>
      <c r="E101" s="97"/>
    </row>
    <row r="102" spans="2:5" s="1" customFormat="1" ht="16.5" customHeight="1" x14ac:dyDescent="0.25">
      <c r="B102" s="12" t="s">
        <v>61</v>
      </c>
      <c r="C102" s="97"/>
      <c r="D102" s="97"/>
      <c r="E102" s="97"/>
    </row>
    <row r="103" spans="2:5" s="1" customFormat="1" ht="16.5" customHeight="1" x14ac:dyDescent="0.25">
      <c r="B103" s="13" t="s">
        <v>63</v>
      </c>
      <c r="C103" s="97"/>
      <c r="D103" s="97"/>
      <c r="E103" s="97"/>
    </row>
    <row r="104" spans="2:5" s="1" customFormat="1" ht="16.5" customHeight="1" x14ac:dyDescent="0.25">
      <c r="B104" s="13" t="s">
        <v>64</v>
      </c>
      <c r="C104" s="97"/>
      <c r="D104" s="97"/>
      <c r="E104" s="97"/>
    </row>
    <row r="105" spans="2:5" s="1" customFormat="1" ht="62.25" customHeight="1" x14ac:dyDescent="0.25">
      <c r="B105" s="13" t="s">
        <v>66</v>
      </c>
      <c r="C105" s="102"/>
      <c r="D105" s="102"/>
      <c r="E105" s="102"/>
    </row>
    <row r="106" spans="2:5" s="1" customFormat="1" ht="66" customHeight="1" x14ac:dyDescent="0.25">
      <c r="B106" s="13" t="s">
        <v>69</v>
      </c>
      <c r="C106" s="97"/>
      <c r="D106" s="97"/>
      <c r="E106" s="97"/>
    </row>
    <row r="107" spans="2:5" s="1" customFormat="1" ht="16.5" customHeight="1" x14ac:dyDescent="0.25">
      <c r="B107" s="104" t="s">
        <v>71</v>
      </c>
      <c r="C107" s="104"/>
      <c r="D107" s="104"/>
      <c r="E107" s="104"/>
    </row>
    <row r="108" spans="2:5" s="1" customFormat="1" ht="16.5" customHeight="1" x14ac:dyDescent="0.25">
      <c r="B108" s="3" t="s">
        <v>72</v>
      </c>
      <c r="C108" s="16"/>
      <c r="D108" s="17" t="s">
        <v>73</v>
      </c>
      <c r="E108" s="18"/>
    </row>
    <row r="109" spans="2:5" s="1" customFormat="1" ht="16.5" customHeight="1" x14ac:dyDescent="0.25">
      <c r="B109" s="104" t="s">
        <v>75</v>
      </c>
      <c r="C109" s="104"/>
      <c r="D109" s="104"/>
      <c r="E109" s="104"/>
    </row>
    <row r="110" spans="2:5" s="1" customFormat="1" ht="16.5" customHeight="1" x14ac:dyDescent="0.25">
      <c r="B110" s="13" t="s">
        <v>76</v>
      </c>
      <c r="C110" s="19"/>
      <c r="D110" s="20" t="s">
        <v>77</v>
      </c>
      <c r="E110" s="18"/>
    </row>
    <row r="111" spans="2:5" s="1" customFormat="1" ht="16.5" customHeight="1" x14ac:dyDescent="0.25">
      <c r="B111" s="13" t="s">
        <v>78</v>
      </c>
      <c r="C111" s="19"/>
      <c r="D111" s="20" t="s">
        <v>79</v>
      </c>
      <c r="E111" s="18"/>
    </row>
    <row r="112" spans="2:5" s="1" customFormat="1" ht="16.5" customHeight="1" x14ac:dyDescent="0.25">
      <c r="B112" s="13" t="s">
        <v>80</v>
      </c>
      <c r="C112" s="19"/>
      <c r="D112" s="20" t="s">
        <v>88</v>
      </c>
      <c r="E112" s="18"/>
    </row>
    <row r="113" spans="2:5" s="1" customFormat="1" ht="16.5" customHeight="1" x14ac:dyDescent="0.25">
      <c r="B113" s="13" t="s">
        <v>89</v>
      </c>
      <c r="C113" s="21"/>
      <c r="D113" s="20" t="s">
        <v>83</v>
      </c>
      <c r="E113" s="22"/>
    </row>
    <row r="114" spans="2:5" s="1" customFormat="1" ht="16.5" customHeight="1" x14ac:dyDescent="0.25">
      <c r="B114" s="26" t="s">
        <v>81</v>
      </c>
      <c r="C114" s="27"/>
      <c r="D114" s="20" t="s">
        <v>82</v>
      </c>
      <c r="E114" s="28"/>
    </row>
    <row r="115" spans="2:5" s="1" customFormat="1" ht="16.5" customHeight="1" x14ac:dyDescent="0.25">
      <c r="B115" s="23" t="s">
        <v>84</v>
      </c>
      <c r="C115" s="105"/>
      <c r="D115" s="105"/>
      <c r="E115" s="105"/>
    </row>
    <row r="116" spans="2:5" s="1" customFormat="1" ht="6" customHeight="1" x14ac:dyDescent="0.25"/>
    <row r="117" spans="2:5" s="1" customFormat="1" ht="12.75" customHeight="1" x14ac:dyDescent="0.25">
      <c r="B117" s="99" t="s">
        <v>91</v>
      </c>
      <c r="C117" s="99"/>
      <c r="D117" s="99"/>
      <c r="E117" s="99"/>
    </row>
    <row r="118" spans="2:5" s="1" customFormat="1" ht="27" customHeight="1" x14ac:dyDescent="0.25">
      <c r="B118" s="15" t="s">
        <v>46</v>
      </c>
      <c r="C118" s="100"/>
      <c r="D118" s="100"/>
      <c r="E118" s="100"/>
    </row>
    <row r="119" spans="2:5" s="1" customFormat="1" ht="16.5" customHeight="1" x14ac:dyDescent="0.25">
      <c r="B119" s="13" t="s">
        <v>48</v>
      </c>
      <c r="C119" s="97"/>
      <c r="D119" s="97"/>
      <c r="E119" s="97"/>
    </row>
    <row r="120" spans="2:5" s="1" customFormat="1" ht="16.5" customHeight="1" x14ac:dyDescent="0.25">
      <c r="B120" s="13" t="s">
        <v>50</v>
      </c>
      <c r="C120" s="97"/>
      <c r="D120" s="97"/>
      <c r="E120" s="97"/>
    </row>
    <row r="121" spans="2:5" s="1" customFormat="1" ht="16.5" customHeight="1" x14ac:dyDescent="0.25">
      <c r="B121" s="13" t="s">
        <v>52</v>
      </c>
      <c r="C121" s="97"/>
      <c r="D121" s="97"/>
      <c r="E121" s="97"/>
    </row>
    <row r="122" spans="2:5" s="1" customFormat="1" ht="16.5" customHeight="1" x14ac:dyDescent="0.25">
      <c r="B122" s="13" t="s">
        <v>53</v>
      </c>
      <c r="C122" s="97"/>
      <c r="D122" s="97"/>
      <c r="E122" s="97"/>
    </row>
    <row r="123" spans="2:5" s="1" customFormat="1" ht="16.5" customHeight="1" x14ac:dyDescent="0.25">
      <c r="B123" s="13" t="s">
        <v>55</v>
      </c>
      <c r="C123" s="97"/>
      <c r="D123" s="97"/>
      <c r="E123" s="97"/>
    </row>
    <row r="124" spans="2:5" s="1" customFormat="1" ht="16.5" customHeight="1" x14ac:dyDescent="0.25">
      <c r="B124" s="13" t="s">
        <v>57</v>
      </c>
      <c r="C124" s="97"/>
      <c r="D124" s="97"/>
      <c r="E124" s="97"/>
    </row>
    <row r="125" spans="2:5" s="1" customFormat="1" ht="16.5" customHeight="1" x14ac:dyDescent="0.25">
      <c r="B125" s="13" t="s">
        <v>24</v>
      </c>
      <c r="C125" s="97"/>
      <c r="D125" s="97"/>
      <c r="E125" s="97"/>
    </row>
    <row r="126" spans="2:5" s="1" customFormat="1" ht="16.5" customHeight="1" x14ac:dyDescent="0.25">
      <c r="B126" s="12" t="s">
        <v>59</v>
      </c>
      <c r="C126" s="97"/>
      <c r="D126" s="97"/>
      <c r="E126" s="97"/>
    </row>
    <row r="127" spans="2:5" s="1" customFormat="1" ht="16.5" customHeight="1" x14ac:dyDescent="0.25">
      <c r="B127" s="13" t="s">
        <v>32</v>
      </c>
      <c r="C127" s="97"/>
      <c r="D127" s="97"/>
      <c r="E127" s="97"/>
    </row>
    <row r="128" spans="2:5" s="1" customFormat="1" ht="16.5" customHeight="1" x14ac:dyDescent="0.25">
      <c r="B128" s="13" t="s">
        <v>34</v>
      </c>
      <c r="C128" s="97"/>
      <c r="D128" s="97"/>
      <c r="E128" s="97"/>
    </row>
    <row r="129" spans="2:5" s="1" customFormat="1" ht="16.5" customHeight="1" x14ac:dyDescent="0.25">
      <c r="B129" s="12" t="s">
        <v>60</v>
      </c>
      <c r="C129" s="97"/>
      <c r="D129" s="97"/>
      <c r="E129" s="97"/>
    </row>
    <row r="130" spans="2:5" s="1" customFormat="1" ht="16.5" customHeight="1" x14ac:dyDescent="0.25">
      <c r="B130" s="12" t="s">
        <v>61</v>
      </c>
      <c r="C130" s="97"/>
      <c r="D130" s="97"/>
      <c r="E130" s="97"/>
    </row>
    <row r="131" spans="2:5" s="1" customFormat="1" ht="16.5" customHeight="1" x14ac:dyDescent="0.25">
      <c r="B131" s="13" t="s">
        <v>63</v>
      </c>
      <c r="C131" s="97"/>
      <c r="D131" s="97"/>
      <c r="E131" s="97"/>
    </row>
    <row r="132" spans="2:5" s="1" customFormat="1" ht="16.5" customHeight="1" x14ac:dyDescent="0.25">
      <c r="B132" s="13" t="s">
        <v>64</v>
      </c>
      <c r="C132" s="97"/>
      <c r="D132" s="97"/>
      <c r="E132" s="97"/>
    </row>
    <row r="133" spans="2:5" s="1" customFormat="1" ht="62.25" customHeight="1" x14ac:dyDescent="0.25">
      <c r="B133" s="13" t="s">
        <v>92</v>
      </c>
      <c r="C133" s="102"/>
      <c r="D133" s="102"/>
      <c r="E133" s="102"/>
    </row>
    <row r="134" spans="2:5" s="1" customFormat="1" ht="65.25" customHeight="1" x14ac:dyDescent="0.25">
      <c r="B134" s="13" t="s">
        <v>69</v>
      </c>
      <c r="C134" s="97"/>
      <c r="D134" s="97"/>
      <c r="E134" s="97"/>
    </row>
    <row r="135" spans="2:5" s="1" customFormat="1" ht="16.5" customHeight="1" x14ac:dyDescent="0.25">
      <c r="B135" s="104" t="s">
        <v>71</v>
      </c>
      <c r="C135" s="104"/>
      <c r="D135" s="104"/>
      <c r="E135" s="104"/>
    </row>
    <row r="136" spans="2:5" s="1" customFormat="1" ht="16.5" customHeight="1" x14ac:dyDescent="0.25">
      <c r="B136" s="3" t="s">
        <v>72</v>
      </c>
      <c r="C136" s="16"/>
      <c r="D136" s="17" t="s">
        <v>73</v>
      </c>
      <c r="E136" s="18"/>
    </row>
    <row r="137" spans="2:5" s="1" customFormat="1" ht="16.5" customHeight="1" x14ac:dyDescent="0.25">
      <c r="B137" s="104" t="s">
        <v>75</v>
      </c>
      <c r="C137" s="104"/>
      <c r="D137" s="104"/>
      <c r="E137" s="104"/>
    </row>
    <row r="138" spans="2:5" s="1" customFormat="1" ht="16.5" customHeight="1" x14ac:dyDescent="0.25">
      <c r="B138" s="13" t="s">
        <v>76</v>
      </c>
      <c r="C138" s="19"/>
      <c r="D138" s="20" t="s">
        <v>77</v>
      </c>
      <c r="E138" s="18"/>
    </row>
    <row r="139" spans="2:5" s="1" customFormat="1" ht="16.5" customHeight="1" x14ac:dyDescent="0.25">
      <c r="B139" s="13" t="s">
        <v>78</v>
      </c>
      <c r="C139" s="19"/>
      <c r="D139" s="20" t="s">
        <v>79</v>
      </c>
      <c r="E139" s="18"/>
    </row>
    <row r="140" spans="2:5" s="1" customFormat="1" ht="16.5" customHeight="1" x14ac:dyDescent="0.25">
      <c r="B140" s="13" t="s">
        <v>80</v>
      </c>
      <c r="C140" s="19"/>
      <c r="D140" s="20" t="s">
        <v>88</v>
      </c>
      <c r="E140" s="18"/>
    </row>
    <row r="141" spans="2:5" s="1" customFormat="1" ht="16.5" customHeight="1" x14ac:dyDescent="0.25">
      <c r="B141" s="13" t="s">
        <v>89</v>
      </c>
      <c r="C141" s="21"/>
      <c r="D141" s="20" t="s">
        <v>83</v>
      </c>
      <c r="E141" s="22"/>
    </row>
    <row r="142" spans="2:5" s="1" customFormat="1" ht="16.5" customHeight="1" x14ac:dyDescent="0.25">
      <c r="B142" s="26" t="s">
        <v>81</v>
      </c>
      <c r="C142" s="27"/>
      <c r="D142" s="20" t="s">
        <v>82</v>
      </c>
      <c r="E142" s="28"/>
    </row>
    <row r="143" spans="2:5" s="1" customFormat="1" ht="16.5" customHeight="1" x14ac:dyDescent="0.25">
      <c r="B143" s="23" t="s">
        <v>84</v>
      </c>
      <c r="C143" s="105"/>
      <c r="D143" s="105"/>
      <c r="E143" s="105"/>
    </row>
    <row r="144" spans="2:5" s="1" customFormat="1" x14ac:dyDescent="0.25"/>
    <row r="145" s="1" customFormat="1" x14ac:dyDescent="0.25"/>
    <row r="146" s="1" customFormat="1" x14ac:dyDescent="0.25"/>
    <row r="147" s="1" customFormat="1" x14ac:dyDescent="0.25"/>
    <row r="148" s="1" customFormat="1" x14ac:dyDescent="0.25"/>
    <row r="149" s="1" customFormat="1" x14ac:dyDescent="0.25"/>
    <row r="150" s="1" customFormat="1" x14ac:dyDescent="0.25"/>
    <row r="151" s="1" customFormat="1" x14ac:dyDescent="0.25"/>
    <row r="152" s="1" customFormat="1" x14ac:dyDescent="0.25"/>
    <row r="153" s="1" customFormat="1" x14ac:dyDescent="0.25"/>
    <row r="154" s="1" customFormat="1" x14ac:dyDescent="0.25"/>
    <row r="155" s="1" customFormat="1" x14ac:dyDescent="0.25"/>
    <row r="156" s="1" customFormat="1" x14ac:dyDescent="0.25"/>
    <row r="157" s="1" customFormat="1" x14ac:dyDescent="0.25"/>
    <row r="158" s="1" customFormat="1" x14ac:dyDescent="0.25"/>
    <row r="159" s="1" customFormat="1" x14ac:dyDescent="0.25"/>
    <row r="160" s="1" customFormat="1" x14ac:dyDescent="0.25"/>
    <row r="161" s="1" customFormat="1" x14ac:dyDescent="0.25"/>
    <row r="162" s="1" customFormat="1" x14ac:dyDescent="0.25"/>
    <row r="163" s="1" customFormat="1" x14ac:dyDescent="0.25"/>
    <row r="164" s="1" customFormat="1" x14ac:dyDescent="0.25"/>
    <row r="165" s="1" customFormat="1" x14ac:dyDescent="0.25"/>
    <row r="166" s="1" customFormat="1" x14ac:dyDescent="0.25"/>
    <row r="167" s="1" customFormat="1" x14ac:dyDescent="0.25"/>
    <row r="168" s="1" customFormat="1" x14ac:dyDescent="0.25"/>
    <row r="169" s="1" customFormat="1" x14ac:dyDescent="0.25"/>
    <row r="170" s="1" customFormat="1" x14ac:dyDescent="0.25"/>
    <row r="171" s="1" customFormat="1" x14ac:dyDescent="0.25"/>
    <row r="172" s="1" customFormat="1" x14ac:dyDescent="0.25"/>
    <row r="173" s="1" customFormat="1" x14ac:dyDescent="0.25"/>
    <row r="174" s="1" customFormat="1" x14ac:dyDescent="0.25"/>
    <row r="175" s="1" customFormat="1" x14ac:dyDescent="0.25"/>
    <row r="176" s="1" customFormat="1" x14ac:dyDescent="0.25"/>
    <row r="177" s="1" customFormat="1" x14ac:dyDescent="0.25"/>
    <row r="178" s="1" customFormat="1" x14ac:dyDescent="0.25"/>
    <row r="179" s="1" customFormat="1" x14ac:dyDescent="0.25"/>
    <row r="180" s="1" customFormat="1" x14ac:dyDescent="0.25"/>
    <row r="181" s="1" customFormat="1" x14ac:dyDescent="0.25"/>
    <row r="182" s="1" customFormat="1" x14ac:dyDescent="0.25"/>
    <row r="183" s="1" customFormat="1" x14ac:dyDescent="0.25"/>
    <row r="184" s="1" customFormat="1" x14ac:dyDescent="0.25"/>
    <row r="185" s="1" customFormat="1" x14ac:dyDescent="0.25"/>
    <row r="186" s="1" customFormat="1" x14ac:dyDescent="0.25"/>
    <row r="187" s="1" customFormat="1" x14ac:dyDescent="0.25"/>
    <row r="188" s="1" customFormat="1" x14ac:dyDescent="0.25"/>
    <row r="189" s="1" customFormat="1" x14ac:dyDescent="0.25"/>
    <row r="190" s="1" customFormat="1" x14ac:dyDescent="0.25"/>
    <row r="191" s="1" customFormat="1" x14ac:dyDescent="0.25"/>
    <row r="192" s="1" customFormat="1" x14ac:dyDescent="0.25"/>
    <row r="193" s="1" customFormat="1" x14ac:dyDescent="0.25"/>
    <row r="194" s="1" customFormat="1" x14ac:dyDescent="0.25"/>
    <row r="195" s="1" customFormat="1" x14ac:dyDescent="0.25"/>
    <row r="196" s="1" customFormat="1" x14ac:dyDescent="0.25"/>
    <row r="197" s="1" customFormat="1" x14ac:dyDescent="0.25"/>
    <row r="198" s="1" customFormat="1" x14ac:dyDescent="0.25"/>
    <row r="199" s="1" customFormat="1" x14ac:dyDescent="0.25"/>
    <row r="200" s="1" customFormat="1" x14ac:dyDescent="0.25"/>
    <row r="201" s="1" customFormat="1" x14ac:dyDescent="0.25"/>
    <row r="202" s="1" customFormat="1" x14ac:dyDescent="0.25"/>
    <row r="203" s="1" customFormat="1" x14ac:dyDescent="0.25"/>
    <row r="204" s="1" customFormat="1" x14ac:dyDescent="0.25"/>
    <row r="205" s="1" customFormat="1" x14ac:dyDescent="0.25"/>
    <row r="206" s="1" customFormat="1" x14ac:dyDescent="0.25"/>
    <row r="207" s="1" customFormat="1" x14ac:dyDescent="0.25"/>
    <row r="208" s="1" customFormat="1" x14ac:dyDescent="0.25"/>
    <row r="209" s="1" customFormat="1" x14ac:dyDescent="0.25"/>
    <row r="210" s="1" customFormat="1" x14ac:dyDescent="0.25"/>
    <row r="211" s="1" customFormat="1" x14ac:dyDescent="0.25"/>
    <row r="212" s="1" customFormat="1" x14ac:dyDescent="0.25"/>
    <row r="213" s="1" customFormat="1" x14ac:dyDescent="0.25"/>
    <row r="214" s="1" customFormat="1" x14ac:dyDescent="0.25"/>
    <row r="215" s="1" customFormat="1" x14ac:dyDescent="0.25"/>
    <row r="216" s="1" customFormat="1" x14ac:dyDescent="0.25"/>
    <row r="217" s="1" customFormat="1" x14ac:dyDescent="0.25"/>
    <row r="218" s="1" customFormat="1" x14ac:dyDescent="0.25"/>
    <row r="219" s="1" customFormat="1" x14ac:dyDescent="0.25"/>
    <row r="220" s="1" customFormat="1" x14ac:dyDescent="0.25"/>
    <row r="221" s="1" customFormat="1" x14ac:dyDescent="0.25"/>
    <row r="222" s="1" customFormat="1" x14ac:dyDescent="0.25"/>
    <row r="223" s="1" customFormat="1" x14ac:dyDescent="0.25"/>
    <row r="224" s="1" customFormat="1" x14ac:dyDescent="0.25"/>
    <row r="225" s="1" customFormat="1" x14ac:dyDescent="0.25"/>
    <row r="226" s="1" customFormat="1" x14ac:dyDescent="0.25"/>
    <row r="227" s="1" customFormat="1" x14ac:dyDescent="0.25"/>
    <row r="228" s="1" customFormat="1" x14ac:dyDescent="0.25"/>
    <row r="229" s="1" customFormat="1" x14ac:dyDescent="0.25"/>
    <row r="230" s="1" customFormat="1" x14ac:dyDescent="0.25"/>
    <row r="231" s="1" customFormat="1" x14ac:dyDescent="0.25"/>
    <row r="232" s="1" customFormat="1" x14ac:dyDescent="0.25"/>
    <row r="233" s="1" customFormat="1" x14ac:dyDescent="0.25"/>
    <row r="234" s="1" customFormat="1" x14ac:dyDescent="0.25"/>
    <row r="235" s="1" customFormat="1" x14ac:dyDescent="0.25"/>
    <row r="236" s="1" customFormat="1" x14ac:dyDescent="0.25"/>
    <row r="237" s="1" customFormat="1" x14ac:dyDescent="0.25"/>
    <row r="238" s="1" customFormat="1" x14ac:dyDescent="0.25"/>
    <row r="239" s="1" customFormat="1" x14ac:dyDescent="0.25"/>
    <row r="240" s="1" customFormat="1" x14ac:dyDescent="0.25"/>
    <row r="241" s="1" customFormat="1" x14ac:dyDescent="0.25"/>
    <row r="242" s="1" customFormat="1" x14ac:dyDescent="0.25"/>
    <row r="243" s="1" customFormat="1" x14ac:dyDescent="0.25"/>
    <row r="244" s="1" customFormat="1" x14ac:dyDescent="0.25"/>
    <row r="245" s="1" customFormat="1" x14ac:dyDescent="0.25"/>
    <row r="246" s="1" customFormat="1" x14ac:dyDescent="0.25"/>
    <row r="247" s="1" customFormat="1" x14ac:dyDescent="0.25"/>
    <row r="248" s="1" customFormat="1" x14ac:dyDescent="0.25"/>
    <row r="249" s="1" customFormat="1" x14ac:dyDescent="0.25"/>
    <row r="250" s="1" customFormat="1" x14ac:dyDescent="0.25"/>
    <row r="251" s="1" customFormat="1" x14ac:dyDescent="0.25"/>
    <row r="252" s="1" customFormat="1" x14ac:dyDescent="0.25"/>
    <row r="253" s="1" customFormat="1" x14ac:dyDescent="0.25"/>
    <row r="254" s="1" customFormat="1" x14ac:dyDescent="0.25"/>
    <row r="255" s="1" customFormat="1" x14ac:dyDescent="0.25"/>
    <row r="256" s="1" customFormat="1" x14ac:dyDescent="0.25"/>
    <row r="257" s="1" customFormat="1" x14ac:dyDescent="0.25"/>
    <row r="258" s="1" customFormat="1" x14ac:dyDescent="0.25"/>
    <row r="259" s="1" customFormat="1" x14ac:dyDescent="0.25"/>
    <row r="260" s="1" customFormat="1" x14ac:dyDescent="0.25"/>
    <row r="261" s="1" customFormat="1" x14ac:dyDescent="0.25"/>
    <row r="262" s="1" customFormat="1" x14ac:dyDescent="0.25"/>
    <row r="263" s="1" customFormat="1" x14ac:dyDescent="0.25"/>
    <row r="264" s="1" customFormat="1" x14ac:dyDescent="0.25"/>
    <row r="265" s="1" customFormat="1" x14ac:dyDescent="0.25"/>
    <row r="266" s="1" customFormat="1" x14ac:dyDescent="0.25"/>
    <row r="267" s="1" customFormat="1" x14ac:dyDescent="0.25"/>
    <row r="268" s="1" customFormat="1" x14ac:dyDescent="0.25"/>
    <row r="269" s="1" customFormat="1" x14ac:dyDescent="0.25"/>
    <row r="270" s="1" customFormat="1" x14ac:dyDescent="0.25"/>
    <row r="271" s="1" customFormat="1" x14ac:dyDescent="0.25"/>
  </sheetData>
  <sheetProtection sheet="1"/>
  <mergeCells count="112">
    <mergeCell ref="C134:E134"/>
    <mergeCell ref="B135:E135"/>
    <mergeCell ref="B137:E137"/>
    <mergeCell ref="C143:E143"/>
    <mergeCell ref="C128:E128"/>
    <mergeCell ref="C129:E129"/>
    <mergeCell ref="C130:E130"/>
    <mergeCell ref="C131:E131"/>
    <mergeCell ref="C132:E132"/>
    <mergeCell ref="C133:E133"/>
    <mergeCell ref="C122:E122"/>
    <mergeCell ref="C123:E123"/>
    <mergeCell ref="C124:E124"/>
    <mergeCell ref="C125:E125"/>
    <mergeCell ref="C126:E126"/>
    <mergeCell ref="C127:E127"/>
    <mergeCell ref="C115:E115"/>
    <mergeCell ref="B117:E117"/>
    <mergeCell ref="C118:E118"/>
    <mergeCell ref="C119:E119"/>
    <mergeCell ref="C120:E120"/>
    <mergeCell ref="C121:E121"/>
    <mergeCell ref="C103:E103"/>
    <mergeCell ref="C104:E104"/>
    <mergeCell ref="C105:E105"/>
    <mergeCell ref="C106:E106"/>
    <mergeCell ref="B107:E107"/>
    <mergeCell ref="B109:E109"/>
    <mergeCell ref="C97:E97"/>
    <mergeCell ref="C98:E98"/>
    <mergeCell ref="C99:E99"/>
    <mergeCell ref="C100:E100"/>
    <mergeCell ref="C101:E101"/>
    <mergeCell ref="C102:E102"/>
    <mergeCell ref="C91:E91"/>
    <mergeCell ref="C92:E92"/>
    <mergeCell ref="C93:E93"/>
    <mergeCell ref="C94:E94"/>
    <mergeCell ref="C95:E95"/>
    <mergeCell ref="C96:E96"/>
    <mergeCell ref="C78:E78"/>
    <mergeCell ref="B79:E79"/>
    <mergeCell ref="B81:E81"/>
    <mergeCell ref="C87:E87"/>
    <mergeCell ref="B89:E89"/>
    <mergeCell ref="C90:E90"/>
    <mergeCell ref="C72:E72"/>
    <mergeCell ref="C73:E73"/>
    <mergeCell ref="C74:E74"/>
    <mergeCell ref="C75:E75"/>
    <mergeCell ref="C76:E76"/>
    <mergeCell ref="C77:E77"/>
    <mergeCell ref="C66:E66"/>
    <mergeCell ref="C67:E67"/>
    <mergeCell ref="C68:E68"/>
    <mergeCell ref="C69:E69"/>
    <mergeCell ref="C70:E70"/>
    <mergeCell ref="C71:E71"/>
    <mergeCell ref="C59:E59"/>
    <mergeCell ref="B61:E61"/>
    <mergeCell ref="C62:E62"/>
    <mergeCell ref="C63:E63"/>
    <mergeCell ref="C64:E64"/>
    <mergeCell ref="C65:E65"/>
    <mergeCell ref="C48:E48"/>
    <mergeCell ref="C49:E49"/>
    <mergeCell ref="C50:E50"/>
    <mergeCell ref="C51:E51"/>
    <mergeCell ref="B52:E52"/>
    <mergeCell ref="B54:E54"/>
    <mergeCell ref="C42:E42"/>
    <mergeCell ref="C43:E43"/>
    <mergeCell ref="C44:E44"/>
    <mergeCell ref="C45:E45"/>
    <mergeCell ref="C46:E46"/>
    <mergeCell ref="C47:E47"/>
    <mergeCell ref="C36:E36"/>
    <mergeCell ref="C37:E37"/>
    <mergeCell ref="C38:E38"/>
    <mergeCell ref="C39:E39"/>
    <mergeCell ref="C40:E40"/>
    <mergeCell ref="C41:E41"/>
    <mergeCell ref="C29:E29"/>
    <mergeCell ref="C30:E30"/>
    <mergeCell ref="C31:E31"/>
    <mergeCell ref="B33:E33"/>
    <mergeCell ref="C34:E34"/>
    <mergeCell ref="C35:E35"/>
    <mergeCell ref="C23:E23"/>
    <mergeCell ref="C24:E24"/>
    <mergeCell ref="C25:E25"/>
    <mergeCell ref="C26:E26"/>
    <mergeCell ref="C27:E27"/>
    <mergeCell ref="C28:E28"/>
    <mergeCell ref="C16:F16"/>
    <mergeCell ref="B18:E18"/>
    <mergeCell ref="C19:E19"/>
    <mergeCell ref="C20:E20"/>
    <mergeCell ref="C21:E21"/>
    <mergeCell ref="C22:E22"/>
    <mergeCell ref="B10:E10"/>
    <mergeCell ref="B11:E11"/>
    <mergeCell ref="B12:E12"/>
    <mergeCell ref="B13:E13"/>
    <mergeCell ref="C14:F14"/>
    <mergeCell ref="C15:F15"/>
    <mergeCell ref="B2:F2"/>
    <mergeCell ref="B4:F4"/>
    <mergeCell ref="B6:F6"/>
    <mergeCell ref="C7:F7"/>
    <mergeCell ref="B8:E8"/>
    <mergeCell ref="B9:E9"/>
  </mergeCells>
  <dataValidations count="4">
    <dataValidation type="textLength" operator="lessThanOrEqual" allowBlank="1" showInputMessage="1" showErrorMessage="1" error="El número de caracteres introducidos es mayor que 200_x000a_" sqref="C15:F16">
      <formula1>200</formula1>
      <formula2>0</formula2>
    </dataValidation>
    <dataValidation type="textLength" operator="lessThanOrEqual" allowBlank="1" showInputMessage="1" showErrorMessage="1" error="El número de caracteres introducidos es mayor que 60_x000a_" sqref="C7:F7">
      <formula1>60</formula1>
      <formula2>0</formula2>
    </dataValidation>
    <dataValidation type="textLength" operator="lessThanOrEqual" allowBlank="1" showInputMessage="1" showErrorMessage="1" error="El número de caracteres introducidos es mayor que 300" sqref="C14:F14">
      <formula1>300</formula1>
      <formula2>0</formula2>
    </dataValidation>
    <dataValidation type="textLength" operator="lessThan" allowBlank="1" showInputMessage="1" showErrorMessage="1" error="La descripcion debe tener una longitud menor a 150 caracteres" sqref="C49:E49 C77:E77 C105:E105 C133:E133">
      <formula1>150</formula1>
      <formula2>0</formula2>
    </dataValidation>
  </dataValidations>
  <hyperlinks>
    <hyperlink ref="C28" r:id="rId1"/>
    <hyperlink ref="C46" r:id="rId2"/>
    <hyperlink ref="C48" r:id="rId3"/>
  </hyperlinks>
  <pageMargins left="0.70833333333333337" right="0.70833333333333337" top="0.74791666666666667" bottom="0.74791666666666667" header="0.51180555555555551" footer="0.51180555555555551"/>
  <pageSetup paperSize="9" scale="85" firstPageNumber="0" fitToHeight="0" orientation="portrait" horizontalDpi="300" verticalDpi="300" r:id="rId4"/>
  <headerFooter alignWithMargins="0"/>
  <rowBreaks count="4" manualBreakCount="4">
    <brk id="17" max="16383" man="1"/>
    <brk id="59" max="16383" man="1"/>
    <brk id="87" max="16383" man="1"/>
    <brk id="115" max="16383" man="1"/>
  </row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FE133"/>
  <sheetViews>
    <sheetView zoomScale="80" zoomScaleNormal="80" zoomScaleSheetLayoutView="100" workbookViewId="0">
      <selection activeCell="G47" sqref="G47"/>
    </sheetView>
  </sheetViews>
  <sheetFormatPr baseColWidth="10" defaultColWidth="9.140625" defaultRowHeight="15" x14ac:dyDescent="0.25"/>
  <cols>
    <col min="1" max="1" width="3.42578125" style="1" customWidth="1"/>
    <col min="2" max="2" width="51.5703125" style="29" customWidth="1"/>
    <col min="3" max="3" width="18" style="29" customWidth="1"/>
    <col min="4" max="4" width="15.85546875" style="1" customWidth="1"/>
    <col min="5" max="5" width="75.7109375" style="1" customWidth="1"/>
    <col min="6" max="6" width="4.140625" style="1" customWidth="1"/>
    <col min="7" max="7" width="94.28515625" style="1" customWidth="1"/>
    <col min="8" max="8" width="18" style="1" customWidth="1"/>
    <col min="9" max="9" width="15.140625" style="1" customWidth="1"/>
    <col min="10" max="10" width="154.28515625" style="1" customWidth="1"/>
    <col min="11" max="11" width="12.140625" style="1" customWidth="1"/>
    <col min="12" max="17" width="11" style="1" customWidth="1"/>
    <col min="18" max="161" width="9.140625" style="1"/>
    <col min="162" max="16384" width="9.140625" style="29"/>
  </cols>
  <sheetData>
    <row r="1" spans="2:7" s="1" customFormat="1" ht="16.5" customHeight="1" x14ac:dyDescent="0.25"/>
    <row r="2" spans="2:7" s="1" customFormat="1" ht="45" customHeight="1" x14ac:dyDescent="0.25">
      <c r="B2" s="30" t="s">
        <v>93</v>
      </c>
      <c r="C2" s="107" t="s">
        <v>1</v>
      </c>
      <c r="D2" s="107"/>
      <c r="E2" s="107"/>
    </row>
    <row r="3" spans="2:7" s="1" customFormat="1" ht="20.25" customHeight="1" x14ac:dyDescent="0.25">
      <c r="B3" s="108" t="s">
        <v>94</v>
      </c>
      <c r="C3" s="108"/>
      <c r="D3" s="109" t="s">
        <v>95</v>
      </c>
      <c r="E3" s="109"/>
    </row>
    <row r="4" spans="2:7" s="1" customFormat="1" ht="19.5" customHeight="1" x14ac:dyDescent="0.25">
      <c r="B4" s="110" t="str">
        <f>'DATOS GENERALES'!C35</f>
        <v>CVC</v>
      </c>
      <c r="C4" s="110"/>
      <c r="D4" s="111" t="str">
        <f>'DATOS GENERALES'!C7</f>
        <v>SIEMBRA NATIVA SOSTENIBLE</v>
      </c>
      <c r="E4" s="111"/>
    </row>
    <row r="5" spans="2:7" s="1" customFormat="1" ht="16.5" customHeight="1" x14ac:dyDescent="0.25">
      <c r="B5" s="31"/>
    </row>
    <row r="6" spans="2:7" s="1" customFormat="1" ht="15" customHeight="1" x14ac:dyDescent="0.25">
      <c r="B6" s="112" t="s">
        <v>96</v>
      </c>
      <c r="C6" s="112"/>
      <c r="D6" s="112"/>
      <c r="E6" s="112"/>
    </row>
    <row r="7" spans="2:7" s="1" customFormat="1" ht="209.25" customHeight="1" x14ac:dyDescent="0.25">
      <c r="B7" s="113" t="s">
        <v>97</v>
      </c>
      <c r="C7" s="113"/>
      <c r="D7" s="113"/>
      <c r="E7" s="113"/>
    </row>
    <row r="8" spans="2:7" s="1" customFormat="1" ht="12" customHeight="1" x14ac:dyDescent="0.25"/>
    <row r="9" spans="2:7" s="1" customFormat="1" ht="12.75" customHeight="1" x14ac:dyDescent="0.25">
      <c r="B9" s="112" t="s">
        <v>98</v>
      </c>
      <c r="C9" s="112"/>
      <c r="D9" s="112"/>
      <c r="E9" s="112"/>
    </row>
    <row r="10" spans="2:7" s="1" customFormat="1" ht="171" customHeight="1" x14ac:dyDescent="0.25">
      <c r="B10" s="113" t="s">
        <v>99</v>
      </c>
      <c r="C10" s="113"/>
      <c r="D10" s="113"/>
      <c r="E10" s="113"/>
    </row>
    <row r="11" spans="2:7" s="1" customFormat="1" ht="15.75" customHeight="1" x14ac:dyDescent="0.25"/>
    <row r="12" spans="2:7" s="1" customFormat="1" ht="12.75" customHeight="1" x14ac:dyDescent="0.25">
      <c r="B12" s="114" t="s">
        <v>100</v>
      </c>
      <c r="C12" s="114"/>
      <c r="D12" s="114"/>
      <c r="E12" s="114"/>
    </row>
    <row r="13" spans="2:7" s="1" customFormat="1" ht="166.5" customHeight="1" x14ac:dyDescent="0.25">
      <c r="B13" s="113" t="s">
        <v>101</v>
      </c>
      <c r="C13" s="113"/>
      <c r="D13" s="113"/>
      <c r="E13" s="113"/>
    </row>
    <row r="14" spans="2:7" ht="15" customHeight="1" x14ac:dyDescent="0.25">
      <c r="B14" s="1"/>
      <c r="C14" s="1"/>
    </row>
    <row r="15" spans="2:7" s="1" customFormat="1" ht="36" customHeight="1" x14ac:dyDescent="0.25">
      <c r="B15" s="114" t="s">
        <v>102</v>
      </c>
      <c r="C15" s="114"/>
      <c r="D15" s="114"/>
      <c r="E15" s="114"/>
      <c r="G15" s="32" t="s">
        <v>103</v>
      </c>
    </row>
    <row r="16" spans="2:7" s="1" customFormat="1" ht="164.25" customHeight="1" x14ac:dyDescent="0.25">
      <c r="B16" s="113" t="s">
        <v>104</v>
      </c>
      <c r="C16" s="113"/>
      <c r="D16" s="113"/>
      <c r="E16" s="113"/>
      <c r="G16" s="33" t="s">
        <v>105</v>
      </c>
    </row>
    <row r="17" spans="1:7" s="1" customFormat="1" ht="15.75" customHeight="1" x14ac:dyDescent="0.25"/>
    <row r="18" spans="1:7" s="1" customFormat="1" ht="33" customHeight="1" x14ac:dyDescent="0.25">
      <c r="B18" s="112" t="s">
        <v>106</v>
      </c>
      <c r="C18" s="112"/>
      <c r="D18" s="112"/>
      <c r="E18" s="112"/>
    </row>
    <row r="19" spans="1:7" s="1" customFormat="1" ht="322.5" customHeight="1" x14ac:dyDescent="0.25">
      <c r="B19" s="115" t="s">
        <v>107</v>
      </c>
      <c r="C19" s="115"/>
      <c r="D19" s="115"/>
      <c r="E19" s="115"/>
    </row>
    <row r="20" spans="1:7" s="1" customFormat="1" ht="17.25" customHeight="1" x14ac:dyDescent="0.25"/>
    <row r="21" spans="1:7" s="1" customFormat="1" ht="15" customHeight="1" x14ac:dyDescent="0.25">
      <c r="B21" s="114" t="s">
        <v>108</v>
      </c>
      <c r="C21" s="114"/>
      <c r="D21" s="114"/>
      <c r="E21" s="114"/>
    </row>
    <row r="22" spans="1:7" s="1" customFormat="1" ht="338.25" customHeight="1" x14ac:dyDescent="0.25">
      <c r="B22" s="113" t="s">
        <v>109</v>
      </c>
      <c r="C22" s="113"/>
      <c r="D22" s="113"/>
      <c r="E22" s="113"/>
    </row>
    <row r="23" spans="1:7" ht="15" customHeight="1" x14ac:dyDescent="0.25">
      <c r="B23" s="1"/>
      <c r="C23" s="1"/>
    </row>
    <row r="24" spans="1:7" s="1" customFormat="1" ht="15" customHeight="1" x14ac:dyDescent="0.25">
      <c r="B24" s="114" t="s">
        <v>110</v>
      </c>
      <c r="C24" s="114"/>
      <c r="D24" s="114"/>
      <c r="E24" s="114"/>
    </row>
    <row r="25" spans="1:7" s="1" customFormat="1" ht="180" customHeight="1" x14ac:dyDescent="0.25">
      <c r="A25" s="1" t="s">
        <v>111</v>
      </c>
      <c r="B25" s="113" t="s">
        <v>112</v>
      </c>
      <c r="C25" s="113"/>
      <c r="D25" s="113"/>
      <c r="E25" s="113"/>
    </row>
    <row r="26" spans="1:7" s="1" customFormat="1" ht="14.25" customHeight="1" x14ac:dyDescent="0.25"/>
    <row r="27" spans="1:7" s="1" customFormat="1" ht="15" customHeight="1" x14ac:dyDescent="0.25">
      <c r="B27" s="114" t="s">
        <v>113</v>
      </c>
      <c r="C27" s="114"/>
      <c r="D27" s="114"/>
      <c r="E27" s="114"/>
    </row>
    <row r="28" spans="1:7" s="1" customFormat="1" ht="184.5" customHeight="1" x14ac:dyDescent="0.25">
      <c r="B28" s="113" t="s">
        <v>114</v>
      </c>
      <c r="C28" s="113"/>
      <c r="D28" s="113"/>
      <c r="E28" s="113"/>
    </row>
    <row r="29" spans="1:7" s="1" customFormat="1" ht="12" customHeight="1" x14ac:dyDescent="0.25"/>
    <row r="30" spans="1:7" s="1" customFormat="1" ht="33" customHeight="1" x14ac:dyDescent="0.25">
      <c r="B30" s="114" t="s">
        <v>115</v>
      </c>
      <c r="C30" s="114"/>
      <c r="D30" s="114"/>
      <c r="E30" s="114"/>
      <c r="G30" s="32" t="s">
        <v>116</v>
      </c>
    </row>
    <row r="31" spans="1:7" s="1" customFormat="1" ht="221.25" customHeight="1" x14ac:dyDescent="0.25">
      <c r="B31" s="113" t="s">
        <v>117</v>
      </c>
      <c r="C31" s="113"/>
      <c r="D31" s="113"/>
      <c r="E31" s="113"/>
      <c r="G31" s="33" t="s">
        <v>118</v>
      </c>
    </row>
    <row r="32" spans="1:7" s="1" customFormat="1" ht="15" customHeight="1" x14ac:dyDescent="0.25"/>
    <row r="33" spans="1:7" s="1" customFormat="1" ht="12.75" customHeight="1" x14ac:dyDescent="0.25">
      <c r="A33" s="1">
        <v>10</v>
      </c>
      <c r="B33" s="112" t="s">
        <v>119</v>
      </c>
      <c r="C33" s="112"/>
      <c r="D33" s="112"/>
      <c r="E33" s="112"/>
      <c r="G33" s="32" t="s">
        <v>120</v>
      </c>
    </row>
    <row r="34" spans="1:7" s="1" customFormat="1" ht="357" customHeight="1" x14ac:dyDescent="0.25">
      <c r="B34" s="113" t="s">
        <v>121</v>
      </c>
      <c r="C34" s="113"/>
      <c r="D34" s="113"/>
      <c r="E34" s="113"/>
      <c r="G34" s="33" t="s">
        <v>122</v>
      </c>
    </row>
    <row r="35" spans="1:7" s="1" customFormat="1" ht="12.75" customHeight="1" x14ac:dyDescent="0.25"/>
    <row r="36" spans="1:7" s="1" customFormat="1" ht="12.75" customHeight="1" x14ac:dyDescent="0.25">
      <c r="B36" s="112" t="s">
        <v>123</v>
      </c>
      <c r="C36" s="112"/>
      <c r="D36" s="112"/>
      <c r="E36" s="112"/>
    </row>
    <row r="37" spans="1:7" s="1" customFormat="1" ht="297" customHeight="1" x14ac:dyDescent="0.25">
      <c r="B37" s="113" t="s">
        <v>124</v>
      </c>
      <c r="C37" s="113"/>
      <c r="D37" s="113"/>
      <c r="E37" s="113"/>
    </row>
    <row r="38" spans="1:7" s="1" customFormat="1" ht="15.75" customHeight="1" x14ac:dyDescent="0.25"/>
    <row r="39" spans="1:7" s="1" customFormat="1" ht="12.75" customHeight="1" x14ac:dyDescent="0.25">
      <c r="B39" s="114" t="s">
        <v>125</v>
      </c>
      <c r="C39" s="114"/>
      <c r="D39" s="114"/>
      <c r="E39" s="114"/>
    </row>
    <row r="40" spans="1:7" s="1" customFormat="1" ht="296.25" customHeight="1" x14ac:dyDescent="0.25">
      <c r="B40" s="113" t="s">
        <v>126</v>
      </c>
      <c r="C40" s="113"/>
      <c r="D40" s="113"/>
      <c r="E40" s="113"/>
    </row>
    <row r="41" spans="1:7" s="1" customFormat="1" ht="16.5" customHeight="1" x14ac:dyDescent="0.25"/>
    <row r="42" spans="1:7" s="1" customFormat="1" ht="12.75" customHeight="1" x14ac:dyDescent="0.25">
      <c r="B42" s="114" t="s">
        <v>127</v>
      </c>
      <c r="C42" s="114"/>
      <c r="D42" s="114"/>
      <c r="E42" s="114"/>
    </row>
    <row r="43" spans="1:7" s="1" customFormat="1" ht="327.75" customHeight="1" x14ac:dyDescent="0.25">
      <c r="B43" s="113" t="s">
        <v>128</v>
      </c>
      <c r="C43" s="113"/>
      <c r="D43" s="113"/>
      <c r="E43" s="113"/>
    </row>
    <row r="44" spans="1:7" s="1" customFormat="1" ht="13.5" customHeight="1" x14ac:dyDescent="0.25"/>
    <row r="45" spans="1:7" s="1" customFormat="1" ht="15" customHeight="1" x14ac:dyDescent="0.25">
      <c r="B45" s="112" t="s">
        <v>129</v>
      </c>
      <c r="C45" s="112"/>
      <c r="D45" s="112"/>
      <c r="E45" s="112"/>
    </row>
    <row r="46" spans="1:7" s="1" customFormat="1" ht="291.75" customHeight="1" x14ac:dyDescent="0.25">
      <c r="B46" s="113" t="s">
        <v>196</v>
      </c>
      <c r="C46" s="113"/>
      <c r="D46" s="113"/>
      <c r="E46" s="113"/>
    </row>
    <row r="47" spans="1:7" s="1" customFormat="1" ht="291.75" customHeight="1" x14ac:dyDescent="0.25">
      <c r="B47" s="113"/>
      <c r="C47" s="113"/>
      <c r="D47" s="113"/>
      <c r="E47" s="113"/>
    </row>
    <row r="48" spans="1:7" s="1" customFormat="1" ht="12" customHeight="1" x14ac:dyDescent="0.25"/>
    <row r="49" spans="2:5" s="1" customFormat="1" ht="15" customHeight="1" x14ac:dyDescent="0.25">
      <c r="B49" s="112" t="s">
        <v>130</v>
      </c>
      <c r="C49" s="112"/>
      <c r="D49" s="112"/>
      <c r="E49" s="112"/>
    </row>
    <row r="50" spans="2:5" s="1" customFormat="1" x14ac:dyDescent="0.25">
      <c r="B50" s="6" t="s">
        <v>131</v>
      </c>
      <c r="C50" s="34" t="s">
        <v>132</v>
      </c>
      <c r="D50" s="34" t="s">
        <v>133</v>
      </c>
      <c r="E50" s="35" t="s">
        <v>134</v>
      </c>
    </row>
    <row r="51" spans="2:5" s="1" customFormat="1" ht="46.5" customHeight="1" x14ac:dyDescent="0.25">
      <c r="B51" s="36" t="s">
        <v>135</v>
      </c>
      <c r="C51" s="37">
        <v>2</v>
      </c>
      <c r="D51" s="37">
        <v>5</v>
      </c>
      <c r="E51" s="38" t="s">
        <v>136</v>
      </c>
    </row>
    <row r="52" spans="2:5" s="1" customFormat="1" ht="46.5" customHeight="1" x14ac:dyDescent="0.25">
      <c r="B52" s="36" t="s">
        <v>137</v>
      </c>
      <c r="C52" s="37">
        <v>1</v>
      </c>
      <c r="D52" s="37">
        <v>5</v>
      </c>
      <c r="E52" s="38" t="s">
        <v>138</v>
      </c>
    </row>
    <row r="53" spans="2:5" s="1" customFormat="1" ht="46.5" customHeight="1" x14ac:dyDescent="0.25">
      <c r="B53" s="36" t="s">
        <v>139</v>
      </c>
      <c r="C53" s="37">
        <v>4</v>
      </c>
      <c r="D53" s="37">
        <v>3</v>
      </c>
      <c r="E53" s="38" t="s">
        <v>140</v>
      </c>
    </row>
    <row r="54" spans="2:5" s="1" customFormat="1" ht="46.5" customHeight="1" x14ac:dyDescent="0.25">
      <c r="B54" s="36" t="s">
        <v>141</v>
      </c>
      <c r="C54" s="37">
        <v>3</v>
      </c>
      <c r="D54" s="37">
        <v>5</v>
      </c>
      <c r="E54" s="38" t="s">
        <v>142</v>
      </c>
    </row>
    <row r="55" spans="2:5" s="1" customFormat="1" ht="46.5" customHeight="1" x14ac:dyDescent="0.25">
      <c r="B55" s="36" t="s">
        <v>143</v>
      </c>
      <c r="C55" s="37">
        <v>4</v>
      </c>
      <c r="D55" s="37">
        <v>4</v>
      </c>
      <c r="E55" s="38" t="s">
        <v>144</v>
      </c>
    </row>
    <row r="56" spans="2:5" s="1" customFormat="1" ht="46.5" customHeight="1" x14ac:dyDescent="0.25">
      <c r="B56" s="36" t="s">
        <v>145</v>
      </c>
      <c r="C56" s="37">
        <v>3</v>
      </c>
      <c r="D56" s="37">
        <v>4</v>
      </c>
      <c r="E56" s="38" t="s">
        <v>146</v>
      </c>
    </row>
    <row r="57" spans="2:5" s="1" customFormat="1" ht="46.5" customHeight="1" x14ac:dyDescent="0.25">
      <c r="B57" s="36" t="s">
        <v>147</v>
      </c>
      <c r="C57" s="37">
        <v>3</v>
      </c>
      <c r="D57" s="37">
        <v>3</v>
      </c>
      <c r="E57" s="38" t="s">
        <v>148</v>
      </c>
    </row>
    <row r="58" spans="2:5" s="1" customFormat="1" ht="46.5" customHeight="1" x14ac:dyDescent="0.25">
      <c r="B58" s="36" t="s">
        <v>149</v>
      </c>
      <c r="C58" s="37">
        <v>4</v>
      </c>
      <c r="D58" s="37">
        <v>5</v>
      </c>
      <c r="E58" s="38" t="s">
        <v>150</v>
      </c>
    </row>
    <row r="59" spans="2:5" s="1" customFormat="1" ht="46.5" customHeight="1" x14ac:dyDescent="0.25">
      <c r="B59" s="36"/>
      <c r="C59" s="37"/>
      <c r="D59" s="37"/>
      <c r="E59" s="38"/>
    </row>
    <row r="60" spans="2:5" s="1" customFormat="1" ht="46.5" customHeight="1" x14ac:dyDescent="0.25">
      <c r="B60" s="39"/>
      <c r="C60" s="40"/>
      <c r="D60" s="40"/>
      <c r="E60" s="41"/>
    </row>
    <row r="61" spans="2:5" s="1" customFormat="1" x14ac:dyDescent="0.25"/>
    <row r="62" spans="2:5" s="1" customFormat="1" x14ac:dyDescent="0.25"/>
    <row r="63" spans="2:5" x14ac:dyDescent="0.25">
      <c r="B63" s="1"/>
      <c r="C63" s="1"/>
    </row>
    <row r="64" spans="2:5" x14ac:dyDescent="0.25">
      <c r="B64" s="1"/>
      <c r="C64" s="1" t="s">
        <v>111</v>
      </c>
    </row>
    <row r="65" spans="2:3" x14ac:dyDescent="0.25">
      <c r="B65" s="1"/>
      <c r="C65" s="1"/>
    </row>
    <row r="66" spans="2:3" x14ac:dyDescent="0.25">
      <c r="B66" s="1"/>
      <c r="C66" s="1"/>
    </row>
    <row r="67" spans="2:3" x14ac:dyDescent="0.25">
      <c r="B67" s="1"/>
      <c r="C67" s="1"/>
    </row>
    <row r="68" spans="2:3" x14ac:dyDescent="0.25">
      <c r="B68" s="1"/>
      <c r="C68" s="1"/>
    </row>
    <row r="69" spans="2:3" x14ac:dyDescent="0.25">
      <c r="B69" s="1"/>
      <c r="C69" s="1"/>
    </row>
    <row r="70" spans="2:3" x14ac:dyDescent="0.25">
      <c r="B70" s="1"/>
      <c r="C70" s="1"/>
    </row>
    <row r="71" spans="2:3" x14ac:dyDescent="0.25">
      <c r="B71" s="1"/>
      <c r="C71" s="1"/>
    </row>
    <row r="72" spans="2:3" x14ac:dyDescent="0.25">
      <c r="B72" s="1"/>
      <c r="C72" s="1"/>
    </row>
    <row r="73" spans="2:3" s="1" customFormat="1" x14ac:dyDescent="0.25"/>
    <row r="74" spans="2:3" s="1" customFormat="1" x14ac:dyDescent="0.25"/>
    <row r="75" spans="2:3" s="1" customFormat="1" x14ac:dyDescent="0.25"/>
    <row r="76" spans="2:3" s="1" customFormat="1" x14ac:dyDescent="0.25"/>
    <row r="77" spans="2:3" s="1" customFormat="1" x14ac:dyDescent="0.25"/>
    <row r="78" spans="2:3" s="1" customFormat="1" x14ac:dyDescent="0.25"/>
    <row r="79" spans="2:3" s="1" customFormat="1" x14ac:dyDescent="0.25"/>
    <row r="80" spans="2:3" s="1" customFormat="1" x14ac:dyDescent="0.25"/>
    <row r="81" spans="4:4" s="1" customFormat="1" x14ac:dyDescent="0.25"/>
    <row r="82" spans="4:4" s="1" customFormat="1" x14ac:dyDescent="0.25"/>
    <row r="83" spans="4:4" s="1" customFormat="1" x14ac:dyDescent="0.25">
      <c r="D83" s="1" t="s">
        <v>111</v>
      </c>
    </row>
    <row r="84" spans="4:4" s="1" customFormat="1" x14ac:dyDescent="0.25"/>
    <row r="85" spans="4:4" s="1" customFormat="1" x14ac:dyDescent="0.25"/>
    <row r="86" spans="4:4" s="1" customFormat="1" x14ac:dyDescent="0.25"/>
    <row r="87" spans="4:4" s="1" customFormat="1" x14ac:dyDescent="0.25"/>
    <row r="88" spans="4:4" s="1" customFormat="1" x14ac:dyDescent="0.25"/>
    <row r="89" spans="4:4" s="1" customFormat="1" x14ac:dyDescent="0.25"/>
    <row r="90" spans="4:4" s="1" customFormat="1" x14ac:dyDescent="0.25"/>
    <row r="91" spans="4:4" s="1" customFormat="1" x14ac:dyDescent="0.25"/>
    <row r="92" spans="4:4" s="1" customFormat="1" x14ac:dyDescent="0.25"/>
    <row r="93" spans="4:4" s="1" customFormat="1" x14ac:dyDescent="0.25"/>
    <row r="94" spans="4:4" s="1" customFormat="1" x14ac:dyDescent="0.25"/>
    <row r="95" spans="4:4" s="1" customFormat="1" x14ac:dyDescent="0.25"/>
    <row r="96" spans="4:4" s="1" customFormat="1" x14ac:dyDescent="0.25"/>
    <row r="97" s="1" customFormat="1" x14ac:dyDescent="0.25"/>
    <row r="98" s="1" customFormat="1" x14ac:dyDescent="0.25"/>
    <row r="99" s="1" customFormat="1" x14ac:dyDescent="0.25"/>
    <row r="100" s="1" customFormat="1" x14ac:dyDescent="0.25"/>
    <row r="101" s="1" customFormat="1" x14ac:dyDescent="0.25"/>
    <row r="102" s="1" customFormat="1" x14ac:dyDescent="0.25"/>
    <row r="103" s="1" customFormat="1" x14ac:dyDescent="0.25"/>
    <row r="104" s="1" customFormat="1" x14ac:dyDescent="0.25"/>
    <row r="105" s="1" customFormat="1" x14ac:dyDescent="0.25"/>
    <row r="106" s="1" customFormat="1" x14ac:dyDescent="0.25"/>
    <row r="107" s="1" customFormat="1" x14ac:dyDescent="0.25"/>
    <row r="108" s="1" customFormat="1" x14ac:dyDescent="0.25"/>
    <row r="109" s="1" customFormat="1" x14ac:dyDescent="0.25"/>
    <row r="110" s="1" customFormat="1" x14ac:dyDescent="0.25"/>
    <row r="111" s="1" customFormat="1" x14ac:dyDescent="0.25"/>
    <row r="112" s="1" customFormat="1" x14ac:dyDescent="0.25"/>
    <row r="113" s="1" customFormat="1" x14ac:dyDescent="0.25"/>
    <row r="114" s="1" customFormat="1" x14ac:dyDescent="0.25"/>
    <row r="115" s="1" customFormat="1" x14ac:dyDescent="0.25"/>
    <row r="116" s="1" customFormat="1" x14ac:dyDescent="0.25"/>
    <row r="117" s="1" customFormat="1" x14ac:dyDescent="0.25"/>
    <row r="118" s="1" customFormat="1" x14ac:dyDescent="0.25"/>
    <row r="119" s="1" customFormat="1" x14ac:dyDescent="0.25"/>
    <row r="120" s="1" customFormat="1" x14ac:dyDescent="0.25"/>
    <row r="121" s="1" customFormat="1" x14ac:dyDescent="0.25"/>
    <row r="122" s="1" customFormat="1" x14ac:dyDescent="0.25"/>
    <row r="123" s="1" customFormat="1" x14ac:dyDescent="0.25"/>
    <row r="124" s="1" customFormat="1" x14ac:dyDescent="0.25"/>
    <row r="125" s="1" customFormat="1" x14ac:dyDescent="0.25"/>
    <row r="126" s="1" customFormat="1" x14ac:dyDescent="0.25"/>
    <row r="127" s="1" customFormat="1" x14ac:dyDescent="0.25"/>
    <row r="128" s="1" customFormat="1" x14ac:dyDescent="0.25"/>
    <row r="129" s="1" customFormat="1" x14ac:dyDescent="0.25"/>
    <row r="130" s="1" customFormat="1" x14ac:dyDescent="0.25"/>
    <row r="131" s="1" customFormat="1" x14ac:dyDescent="0.25"/>
    <row r="132" s="1" customFormat="1" x14ac:dyDescent="0.25"/>
    <row r="133" s="1" customFormat="1" x14ac:dyDescent="0.25"/>
  </sheetData>
  <sheetProtection sheet="1"/>
  <mergeCells count="34">
    <mergeCell ref="B43:E43"/>
    <mergeCell ref="B45:E45"/>
    <mergeCell ref="B46:E47"/>
    <mergeCell ref="B49:E49"/>
    <mergeCell ref="B34:E34"/>
    <mergeCell ref="B36:E36"/>
    <mergeCell ref="B37:E37"/>
    <mergeCell ref="B39:E39"/>
    <mergeCell ref="B40:E40"/>
    <mergeCell ref="B42:E42"/>
    <mergeCell ref="B25:E25"/>
    <mergeCell ref="B27:E27"/>
    <mergeCell ref="B28:E28"/>
    <mergeCell ref="B30:E30"/>
    <mergeCell ref="B31:E31"/>
    <mergeCell ref="B33:E33"/>
    <mergeCell ref="B16:E16"/>
    <mergeCell ref="B18:E18"/>
    <mergeCell ref="B19:E19"/>
    <mergeCell ref="B21:E21"/>
    <mergeCell ref="B22:E22"/>
    <mergeCell ref="B24:E24"/>
    <mergeCell ref="B7:E7"/>
    <mergeCell ref="B9:E9"/>
    <mergeCell ref="B10:E10"/>
    <mergeCell ref="B12:E12"/>
    <mergeCell ref="B13:E13"/>
    <mergeCell ref="B15:E15"/>
    <mergeCell ref="C2:E2"/>
    <mergeCell ref="B3:C3"/>
    <mergeCell ref="D3:E3"/>
    <mergeCell ref="B4:C4"/>
    <mergeCell ref="D4:E4"/>
    <mergeCell ref="B6:E6"/>
  </mergeCells>
  <dataValidations count="9">
    <dataValidation type="textLength" operator="lessThanOrEqual" allowBlank="1" showInputMessage="1" showErrorMessage="1" error="El número de caracteres introducidos es mayor que 500" sqref="B35 B38 B41 B44 B48">
      <formula1>500</formula1>
      <formula2>0</formula2>
    </dataValidation>
    <dataValidation type="textLength" operator="lessThanOrEqual" allowBlank="1" showInputMessage="1" showErrorMessage="1" error="El número de caracteres introducidos es mayor que 1000" sqref="B7:E7 B8 B11 G16 B17 B20 B25:E25 B26 B28:E28 B29 B31:E31 G31 G34">
      <formula1>1000</formula1>
      <formula2>0</formula2>
    </dataValidation>
    <dataValidation type="textLength" operator="lessThanOrEqual" allowBlank="1" showInputMessage="1" showErrorMessage="1" error="El número de caracteres introducidos es mayor que 3000" sqref="B32 B46:E47 B50:E50">
      <formula1>3000</formula1>
      <formula2>0</formula2>
    </dataValidation>
    <dataValidation type="textLength" operator="lessThanOrEqual" allowBlank="1" showInputMessage="1" showErrorMessage="1" error="El número de caracteres introducidos es mayor que 800" sqref="B10:E10 B13:E13 B16:E16">
      <formula1>800</formula1>
      <formula2>0</formula2>
    </dataValidation>
    <dataValidation type="textLength" operator="lessThanOrEqual" allowBlank="1" showInputMessage="1" showErrorMessage="1" error="El número de caracteres introducidos es mayor que 2000" sqref="B19:E19 B22:E22 B34:E34">
      <formula1>2000</formula1>
      <formula2>0</formula2>
    </dataValidation>
    <dataValidation type="textLength" operator="lessThanOrEqual" allowBlank="1" showInputMessage="1" showErrorMessage="1" error="El número de caracteres introducidos es mayor que 1500" sqref="B37:E37 B40:E40 B43:E43">
      <formula1>1500</formula1>
      <formula2>0</formula2>
    </dataValidation>
    <dataValidation type="textLength" operator="lessThanOrEqual" allowBlank="1" showInputMessage="1" showErrorMessage="1" error="El número de caracteres introducidos es mayor que 1" sqref="C51:D60">
      <formula1>1</formula1>
      <formula2>0</formula2>
    </dataValidation>
    <dataValidation type="textLength" operator="lessThanOrEqual" allowBlank="1" showInputMessage="1" showErrorMessage="1" error="El número de caracteres introducidos es mayor que 60" sqref="B51:B60">
      <formula1>60</formula1>
      <formula2>0</formula2>
    </dataValidation>
    <dataValidation type="textLength" operator="lessThanOrEqual" allowBlank="1" showInputMessage="1" showErrorMessage="1" error="El número de caracteres introducidos es mayor que 140" sqref="E51:E60">
      <formula1>140</formula1>
      <formula2>0</formula2>
    </dataValidation>
  </dataValidations>
  <pageMargins left="0.7" right="0.7" top="0.75" bottom="0.75" header="0.51180555555555551" footer="0.51180555555555551"/>
  <pageSetup paperSize="9" firstPageNumber="0" fitToHeight="0" orientation="portrait" horizontalDpi="300" verticalDpi="300"/>
  <headerFooter alignWithMargins="0"/>
  <rowBreaks count="3" manualBreakCount="3">
    <brk id="19" max="16383" man="1"/>
    <brk id="32" max="16383" man="1"/>
    <brk id="47" max="16383" man="1"/>
  </rowBreak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DZ156"/>
  <sheetViews>
    <sheetView topLeftCell="A2" zoomScaleSheetLayoutView="100" workbookViewId="0">
      <selection activeCell="M11" sqref="M11"/>
    </sheetView>
  </sheetViews>
  <sheetFormatPr baseColWidth="10" defaultRowHeight="15" x14ac:dyDescent="0.25"/>
  <cols>
    <col min="1" max="1" width="11.42578125" style="1"/>
    <col min="2" max="3" width="27.140625" style="29" customWidth="1"/>
    <col min="4" max="4" width="13.28515625" style="29" customWidth="1"/>
    <col min="5" max="5" width="20.85546875" style="29" customWidth="1"/>
    <col min="6" max="6" width="15" style="29" customWidth="1"/>
    <col min="7" max="7" width="12" style="29" customWidth="1"/>
    <col min="8" max="13" width="11.42578125" style="29"/>
    <col min="14" max="130" width="11.42578125" style="1"/>
    <col min="131" max="16384" width="11.42578125" style="29"/>
  </cols>
  <sheetData>
    <row r="1" spans="2:13" s="1" customFormat="1" x14ac:dyDescent="0.25">
      <c r="B1" s="42" t="s">
        <v>151</v>
      </c>
      <c r="C1" s="42"/>
    </row>
    <row r="2" spans="2:13" s="1" customFormat="1" ht="98.25" customHeight="1" x14ac:dyDescent="0.25">
      <c r="B2" s="92" t="s">
        <v>152</v>
      </c>
      <c r="C2" s="92"/>
      <c r="D2" s="92"/>
      <c r="E2" s="92"/>
      <c r="F2" s="92"/>
      <c r="G2" s="92"/>
      <c r="H2" s="92"/>
      <c r="I2" s="92"/>
      <c r="J2" s="92"/>
      <c r="K2" s="92"/>
    </row>
    <row r="3" spans="2:13" s="1" customFormat="1" x14ac:dyDescent="0.25"/>
    <row r="4" spans="2:13" ht="60" customHeight="1" x14ac:dyDescent="0.25">
      <c r="B4" s="116" t="s">
        <v>153</v>
      </c>
      <c r="C4" s="117" t="s">
        <v>154</v>
      </c>
      <c r="D4" s="116" t="s">
        <v>155</v>
      </c>
      <c r="E4" s="118" t="s">
        <v>156</v>
      </c>
      <c r="F4" s="119" t="s">
        <v>157</v>
      </c>
      <c r="G4" s="119"/>
      <c r="H4" s="120" t="s">
        <v>158</v>
      </c>
      <c r="I4" s="120"/>
      <c r="J4" s="121" t="s">
        <v>159</v>
      </c>
      <c r="K4" s="121"/>
      <c r="L4" s="1"/>
      <c r="M4" s="43" t="s">
        <v>160</v>
      </c>
    </row>
    <row r="5" spans="2:13" ht="30.75" thickBot="1" x14ac:dyDescent="0.3">
      <c r="B5" s="116"/>
      <c r="C5" s="116"/>
      <c r="D5" s="116"/>
      <c r="E5" s="118"/>
      <c r="F5" s="44" t="s">
        <v>161</v>
      </c>
      <c r="G5" s="45" t="s">
        <v>162</v>
      </c>
      <c r="H5" s="45" t="s">
        <v>161</v>
      </c>
      <c r="I5" s="46" t="s">
        <v>162</v>
      </c>
      <c r="J5" s="47" t="s">
        <v>161</v>
      </c>
      <c r="K5" s="48" t="s">
        <v>162</v>
      </c>
      <c r="L5" s="1"/>
      <c r="M5" s="49"/>
    </row>
    <row r="6" spans="2:13" ht="21" customHeight="1" x14ac:dyDescent="0.25">
      <c r="B6" s="126" t="s">
        <v>181</v>
      </c>
      <c r="C6" s="125" t="s">
        <v>182</v>
      </c>
      <c r="D6" s="51">
        <f>E6+J6+K6</f>
        <v>13000</v>
      </c>
      <c r="E6" s="52"/>
      <c r="F6" s="53"/>
      <c r="G6" s="54">
        <v>13000</v>
      </c>
      <c r="H6" s="54"/>
      <c r="I6" s="55"/>
      <c r="J6" s="56">
        <f>F6+H6</f>
        <v>0</v>
      </c>
      <c r="K6" s="57">
        <f>G6+I6</f>
        <v>13000</v>
      </c>
      <c r="L6" s="1"/>
      <c r="M6" s="58" t="str">
        <f>IF(D6=(E6+F6+G6+H6+I6),"OK","ERROR")</f>
        <v>OK</v>
      </c>
    </row>
    <row r="7" spans="2:13" ht="25.5" x14ac:dyDescent="0.25">
      <c r="B7" s="127" t="s">
        <v>183</v>
      </c>
      <c r="C7" s="125" t="s">
        <v>184</v>
      </c>
      <c r="D7" s="60">
        <f>E7+J7+K7</f>
        <v>28335</v>
      </c>
      <c r="E7" s="61"/>
      <c r="F7" s="62">
        <v>26832</v>
      </c>
      <c r="G7" s="63"/>
      <c r="H7" s="63"/>
      <c r="I7" s="64">
        <v>1503</v>
      </c>
      <c r="J7" s="65">
        <f>F7+H7</f>
        <v>26832</v>
      </c>
      <c r="K7" s="66">
        <f>G7+I7</f>
        <v>1503</v>
      </c>
      <c r="L7" s="1"/>
      <c r="M7" s="58" t="str">
        <f>IF(D7=(E7+F7+G7+H7+I7),"OK","ERROR")</f>
        <v>OK</v>
      </c>
    </row>
    <row r="8" spans="2:13" ht="25.5" x14ac:dyDescent="0.25">
      <c r="B8" s="127" t="s">
        <v>180</v>
      </c>
      <c r="C8" s="129" t="s">
        <v>195</v>
      </c>
      <c r="D8" s="60">
        <f t="shared" ref="D8:D19" si="0">E8+J8+K8</f>
        <v>250001</v>
      </c>
      <c r="E8" s="61">
        <v>165473</v>
      </c>
      <c r="F8" s="62">
        <v>84528</v>
      </c>
      <c r="G8" s="63"/>
      <c r="H8" s="63"/>
      <c r="I8" s="64"/>
      <c r="J8" s="65">
        <f t="shared" ref="J8:J19" si="1">F8+H8</f>
        <v>84528</v>
      </c>
      <c r="K8" s="66">
        <f t="shared" ref="K8:K19" si="2">G8+I8</f>
        <v>0</v>
      </c>
      <c r="L8" s="1"/>
      <c r="M8" s="58" t="str">
        <f t="shared" ref="M8:M20" si="3">IF(D8=(E8+F8+G8+H8+I8),"OK","ERROR")</f>
        <v>OK</v>
      </c>
    </row>
    <row r="9" spans="2:13" ht="38.25" x14ac:dyDescent="0.25">
      <c r="B9" s="127" t="s">
        <v>185</v>
      </c>
      <c r="C9" s="125" t="s">
        <v>186</v>
      </c>
      <c r="D9" s="60">
        <f t="shared" si="0"/>
        <v>18770</v>
      </c>
      <c r="E9" s="61"/>
      <c r="F9" s="62">
        <v>18770</v>
      </c>
      <c r="G9" s="63"/>
      <c r="H9" s="63"/>
      <c r="I9" s="64"/>
      <c r="J9" s="65">
        <f t="shared" si="1"/>
        <v>18770</v>
      </c>
      <c r="K9" s="66">
        <f t="shared" si="2"/>
        <v>0</v>
      </c>
      <c r="L9" s="1"/>
      <c r="M9" s="58" t="str">
        <f t="shared" si="3"/>
        <v>OK</v>
      </c>
    </row>
    <row r="10" spans="2:13" ht="25.5" x14ac:dyDescent="0.25">
      <c r="B10" s="127" t="s">
        <v>187</v>
      </c>
      <c r="C10" s="125" t="s">
        <v>188</v>
      </c>
      <c r="D10" s="60">
        <f t="shared" si="0"/>
        <v>1500</v>
      </c>
      <c r="E10" s="61"/>
      <c r="F10" s="62">
        <v>0</v>
      </c>
      <c r="G10" s="63"/>
      <c r="H10" s="63">
        <v>1500</v>
      </c>
      <c r="I10" s="64"/>
      <c r="J10" s="65">
        <f t="shared" si="1"/>
        <v>1500</v>
      </c>
      <c r="K10" s="66">
        <f t="shared" si="2"/>
        <v>0</v>
      </c>
      <c r="L10" s="1"/>
      <c r="M10" s="58" t="str">
        <f t="shared" si="3"/>
        <v>OK</v>
      </c>
    </row>
    <row r="11" spans="2:13" x14ac:dyDescent="0.25">
      <c r="B11" s="127" t="s">
        <v>189</v>
      </c>
      <c r="C11" s="125" t="s">
        <v>190</v>
      </c>
      <c r="D11" s="60">
        <f t="shared" si="0"/>
        <v>15450</v>
      </c>
      <c r="E11" s="61"/>
      <c r="F11" s="62">
        <v>15450</v>
      </c>
      <c r="G11" s="63"/>
      <c r="H11" s="63"/>
      <c r="I11" s="64"/>
      <c r="J11" s="65">
        <f t="shared" si="1"/>
        <v>15450</v>
      </c>
      <c r="K11" s="66">
        <f t="shared" si="2"/>
        <v>0</v>
      </c>
      <c r="L11" s="1"/>
      <c r="M11" s="58" t="str">
        <f t="shared" si="3"/>
        <v>OK</v>
      </c>
    </row>
    <row r="12" spans="2:13" ht="38.25" x14ac:dyDescent="0.25">
      <c r="B12" s="127" t="s">
        <v>191</v>
      </c>
      <c r="C12" s="125" t="s">
        <v>192</v>
      </c>
      <c r="D12" s="60">
        <f t="shared" si="0"/>
        <v>2565</v>
      </c>
      <c r="E12" s="61"/>
      <c r="F12" s="62">
        <v>1865</v>
      </c>
      <c r="G12" s="63">
        <v>700</v>
      </c>
      <c r="H12" s="63"/>
      <c r="I12" s="64"/>
      <c r="J12" s="65">
        <f t="shared" si="1"/>
        <v>1865</v>
      </c>
      <c r="K12" s="66">
        <f t="shared" si="2"/>
        <v>700</v>
      </c>
      <c r="L12" s="1"/>
      <c r="M12" s="58" t="str">
        <f t="shared" si="3"/>
        <v>OK</v>
      </c>
    </row>
    <row r="13" spans="2:13" ht="25.5" x14ac:dyDescent="0.25">
      <c r="B13" s="128" t="s">
        <v>193</v>
      </c>
      <c r="C13" s="125" t="s">
        <v>194</v>
      </c>
      <c r="D13" s="60">
        <f t="shared" si="0"/>
        <v>1325</v>
      </c>
      <c r="E13" s="61"/>
      <c r="F13" s="62">
        <v>1325</v>
      </c>
      <c r="G13" s="63"/>
      <c r="H13" s="63"/>
      <c r="I13" s="64"/>
      <c r="J13" s="65">
        <f t="shared" si="1"/>
        <v>1325</v>
      </c>
      <c r="K13" s="66">
        <f t="shared" si="2"/>
        <v>0</v>
      </c>
      <c r="L13" s="1"/>
      <c r="M13" s="58" t="str">
        <f t="shared" si="3"/>
        <v>OK</v>
      </c>
    </row>
    <row r="14" spans="2:13" x14ac:dyDescent="0.25">
      <c r="B14" s="59"/>
      <c r="C14" s="50"/>
      <c r="D14" s="60">
        <f t="shared" si="0"/>
        <v>0</v>
      </c>
      <c r="E14" s="61"/>
      <c r="F14" s="62"/>
      <c r="G14" s="63"/>
      <c r="H14" s="63"/>
      <c r="I14" s="64"/>
      <c r="J14" s="65">
        <f t="shared" si="1"/>
        <v>0</v>
      </c>
      <c r="K14" s="66">
        <f t="shared" si="2"/>
        <v>0</v>
      </c>
      <c r="L14" s="1"/>
      <c r="M14" s="58" t="str">
        <f t="shared" si="3"/>
        <v>OK</v>
      </c>
    </row>
    <row r="15" spans="2:13" x14ac:dyDescent="0.25">
      <c r="B15" s="59"/>
      <c r="C15" s="50"/>
      <c r="D15" s="60">
        <f t="shared" si="0"/>
        <v>0</v>
      </c>
      <c r="E15" s="61"/>
      <c r="F15" s="62"/>
      <c r="G15" s="63"/>
      <c r="H15" s="63"/>
      <c r="I15" s="64"/>
      <c r="J15" s="65">
        <f t="shared" si="1"/>
        <v>0</v>
      </c>
      <c r="K15" s="66">
        <f t="shared" si="2"/>
        <v>0</v>
      </c>
      <c r="L15" s="1"/>
      <c r="M15" s="58" t="str">
        <f t="shared" si="3"/>
        <v>OK</v>
      </c>
    </row>
    <row r="16" spans="2:13" x14ac:dyDescent="0.25">
      <c r="B16" s="59"/>
      <c r="C16" s="50"/>
      <c r="D16" s="60">
        <f t="shared" si="0"/>
        <v>0</v>
      </c>
      <c r="E16" s="61"/>
      <c r="F16" s="62"/>
      <c r="G16" s="63"/>
      <c r="H16" s="63"/>
      <c r="I16" s="64"/>
      <c r="J16" s="65">
        <f t="shared" si="1"/>
        <v>0</v>
      </c>
      <c r="K16" s="66">
        <f t="shared" si="2"/>
        <v>0</v>
      </c>
      <c r="L16" s="1"/>
      <c r="M16" s="58" t="str">
        <f t="shared" si="3"/>
        <v>OK</v>
      </c>
    </row>
    <row r="17" spans="2:13" x14ac:dyDescent="0.25">
      <c r="B17" s="59"/>
      <c r="C17" s="50"/>
      <c r="D17" s="60">
        <f t="shared" si="0"/>
        <v>0</v>
      </c>
      <c r="E17" s="61"/>
      <c r="F17" s="62"/>
      <c r="G17" s="63"/>
      <c r="H17" s="63"/>
      <c r="I17" s="64"/>
      <c r="J17" s="65">
        <f t="shared" si="1"/>
        <v>0</v>
      </c>
      <c r="K17" s="66">
        <f t="shared" si="2"/>
        <v>0</v>
      </c>
      <c r="L17" s="1"/>
      <c r="M17" s="58" t="str">
        <f t="shared" si="3"/>
        <v>OK</v>
      </c>
    </row>
    <row r="18" spans="2:13" x14ac:dyDescent="0.25">
      <c r="B18" s="59"/>
      <c r="C18" s="50"/>
      <c r="D18" s="60">
        <f t="shared" si="0"/>
        <v>0</v>
      </c>
      <c r="E18" s="61"/>
      <c r="F18" s="62"/>
      <c r="G18" s="63"/>
      <c r="H18" s="63"/>
      <c r="I18" s="64"/>
      <c r="J18" s="65">
        <f t="shared" si="1"/>
        <v>0</v>
      </c>
      <c r="K18" s="66">
        <f t="shared" si="2"/>
        <v>0</v>
      </c>
      <c r="L18" s="1"/>
      <c r="M18" s="58" t="str">
        <f t="shared" si="3"/>
        <v>OK</v>
      </c>
    </row>
    <row r="19" spans="2:13" x14ac:dyDescent="0.25">
      <c r="B19" s="67"/>
      <c r="C19" s="68"/>
      <c r="D19" s="69">
        <f t="shared" si="0"/>
        <v>0</v>
      </c>
      <c r="E19" s="61"/>
      <c r="F19" s="62"/>
      <c r="G19" s="63"/>
      <c r="H19" s="63"/>
      <c r="I19" s="64"/>
      <c r="J19" s="65">
        <f t="shared" si="1"/>
        <v>0</v>
      </c>
      <c r="K19" s="66">
        <f t="shared" si="2"/>
        <v>0</v>
      </c>
      <c r="L19" s="1"/>
      <c r="M19" s="58" t="str">
        <f t="shared" si="3"/>
        <v>OK</v>
      </c>
    </row>
    <row r="20" spans="2:13" ht="15.75" customHeight="1" x14ac:dyDescent="0.25">
      <c r="B20" s="122" t="s">
        <v>163</v>
      </c>
      <c r="C20" s="122"/>
      <c r="D20" s="70">
        <f>SUM(D6:D19)</f>
        <v>330946</v>
      </c>
      <c r="E20" s="71">
        <f>ROUND(SUM(E6:E19),0)</f>
        <v>165473</v>
      </c>
      <c r="F20" s="72">
        <f t="shared" ref="F20:K20" si="4">ROUND(SUM(F6:F19),0)</f>
        <v>148770</v>
      </c>
      <c r="G20" s="73">
        <f t="shared" si="4"/>
        <v>13700</v>
      </c>
      <c r="H20" s="73">
        <f t="shared" si="4"/>
        <v>1500</v>
      </c>
      <c r="I20" s="74">
        <f t="shared" si="4"/>
        <v>1503</v>
      </c>
      <c r="J20" s="75">
        <f t="shared" si="4"/>
        <v>150270</v>
      </c>
      <c r="K20" s="76">
        <f t="shared" si="4"/>
        <v>15203</v>
      </c>
      <c r="L20" s="1"/>
      <c r="M20" s="58" t="str">
        <f t="shared" si="3"/>
        <v>OK</v>
      </c>
    </row>
    <row r="21" spans="2:13" ht="15.75" customHeight="1" x14ac:dyDescent="0.25">
      <c r="B21" s="122" t="s">
        <v>164</v>
      </c>
      <c r="C21" s="122"/>
      <c r="D21" s="77">
        <v>1</v>
      </c>
      <c r="E21" s="78">
        <f>E20/$D$20</f>
        <v>0.5</v>
      </c>
      <c r="F21" s="79">
        <f t="shared" ref="F21:K21" si="5">F20/$D$20</f>
        <v>0.44952953049742256</v>
      </c>
      <c r="G21" s="80">
        <f t="shared" si="5"/>
        <v>4.1396481601227997E-2</v>
      </c>
      <c r="H21" s="80">
        <f t="shared" ref="H21:I21" si="6">H20/$D$20</f>
        <v>4.5324614891855469E-3</v>
      </c>
      <c r="I21" s="81">
        <f t="shared" si="6"/>
        <v>4.5415264121639182E-3</v>
      </c>
      <c r="J21" s="82">
        <f t="shared" si="5"/>
        <v>0.45406199198660807</v>
      </c>
      <c r="K21" s="83">
        <f t="shared" si="5"/>
        <v>4.5938008013391915E-2</v>
      </c>
      <c r="L21" s="1"/>
      <c r="M21" s="49"/>
    </row>
    <row r="22" spans="2:13" x14ac:dyDescent="0.25">
      <c r="B22" s="1"/>
      <c r="C22" s="1"/>
      <c r="D22" s="1"/>
      <c r="E22" s="1"/>
      <c r="F22" s="1"/>
      <c r="G22" s="1"/>
      <c r="H22" s="1"/>
      <c r="I22" s="1"/>
      <c r="J22" s="1"/>
      <c r="K22" s="1"/>
      <c r="L22" s="1"/>
      <c r="M22" s="1"/>
    </row>
    <row r="23" spans="2:13" x14ac:dyDescent="0.25">
      <c r="B23" s="1"/>
      <c r="C23" s="1"/>
      <c r="D23" s="1"/>
      <c r="E23" s="1"/>
      <c r="F23" s="1"/>
      <c r="G23" s="1"/>
      <c r="H23" s="1"/>
      <c r="I23" s="1"/>
      <c r="J23" s="1"/>
      <c r="K23" s="1"/>
      <c r="L23" s="1"/>
      <c r="M23" s="1"/>
    </row>
    <row r="24" spans="2:13" x14ac:dyDescent="0.25">
      <c r="B24" s="123" t="s">
        <v>165</v>
      </c>
      <c r="C24" s="123"/>
      <c r="D24" s="123"/>
      <c r="E24" s="123"/>
      <c r="F24" s="123"/>
      <c r="G24" s="123"/>
      <c r="H24" s="84"/>
      <c r="I24" s="84"/>
      <c r="J24" s="84"/>
      <c r="K24" s="84"/>
      <c r="L24" s="1"/>
      <c r="M24" s="1"/>
    </row>
    <row r="25" spans="2:13" ht="15.75" customHeight="1" x14ac:dyDescent="0.25">
      <c r="B25" s="124" t="s">
        <v>166</v>
      </c>
      <c r="C25" s="124"/>
      <c r="D25" s="124"/>
      <c r="E25" s="124"/>
      <c r="F25" s="124"/>
      <c r="G25" s="85" t="str">
        <f>IF(E20&gt;=100000,"OK","ERROR")</f>
        <v>OK</v>
      </c>
      <c r="H25" s="84"/>
      <c r="I25" s="84"/>
      <c r="J25" s="84"/>
      <c r="K25" s="84"/>
      <c r="L25" s="1"/>
      <c r="M25" s="1"/>
    </row>
    <row r="26" spans="2:13" ht="15.75" customHeight="1" x14ac:dyDescent="0.25">
      <c r="B26" s="124" t="s">
        <v>167</v>
      </c>
      <c r="C26" s="124"/>
      <c r="D26" s="124"/>
      <c r="E26" s="124"/>
      <c r="F26" s="124"/>
      <c r="G26" s="85" t="str">
        <f>IF(E20&lt;=250000,"OK","ERROR")</f>
        <v>OK</v>
      </c>
      <c r="H26" s="84"/>
      <c r="I26" s="84"/>
      <c r="J26" s="84"/>
      <c r="K26" s="84"/>
      <c r="L26" s="1"/>
      <c r="M26" s="1"/>
    </row>
    <row r="27" spans="2:13" ht="15.75" customHeight="1" x14ac:dyDescent="0.25">
      <c r="B27" s="124" t="s">
        <v>168</v>
      </c>
      <c r="C27" s="124"/>
      <c r="D27" s="124"/>
      <c r="E27" s="124"/>
      <c r="F27" s="124"/>
      <c r="G27" s="85" t="str">
        <f>IF(E20&lt;=(D20/2),"OK","ERROR")</f>
        <v>OK</v>
      </c>
      <c r="H27" s="84"/>
      <c r="I27" s="84"/>
      <c r="J27" s="84"/>
      <c r="K27" s="84"/>
      <c r="L27" s="1"/>
      <c r="M27" s="1"/>
    </row>
    <row r="28" spans="2:13" ht="15.75" customHeight="1" x14ac:dyDescent="0.25">
      <c r="B28" s="124" t="s">
        <v>169</v>
      </c>
      <c r="C28" s="124"/>
      <c r="D28" s="124"/>
      <c r="E28" s="124"/>
      <c r="F28" s="124"/>
      <c r="G28" s="85" t="str">
        <f>IF(K20&lt;=(E20*0.4),"OK","ERROR")</f>
        <v>OK</v>
      </c>
      <c r="H28" s="84"/>
      <c r="I28" s="84"/>
      <c r="J28" s="84"/>
      <c r="K28" s="84"/>
      <c r="L28" s="1"/>
      <c r="M28" s="1"/>
    </row>
    <row r="29" spans="2:13" s="1" customFormat="1" x14ac:dyDescent="0.25"/>
    <row r="30" spans="2:13" s="1" customFormat="1" x14ac:dyDescent="0.25">
      <c r="I30" s="86"/>
    </row>
    <row r="31" spans="2:13" s="1" customFormat="1" x14ac:dyDescent="0.25">
      <c r="G31" s="85"/>
    </row>
    <row r="32" spans="2:13" s="1" customFormat="1" x14ac:dyDescent="0.25"/>
    <row r="33" spans="2:2" s="1" customFormat="1" x14ac:dyDescent="0.25"/>
    <row r="34" spans="2:2" s="1" customFormat="1" x14ac:dyDescent="0.25">
      <c r="B34" s="87"/>
    </row>
    <row r="35" spans="2:2" s="1" customFormat="1" x14ac:dyDescent="0.25">
      <c r="B35" s="88"/>
    </row>
    <row r="36" spans="2:2" s="1" customFormat="1" x14ac:dyDescent="0.25">
      <c r="B36" s="87"/>
    </row>
    <row r="37" spans="2:2" s="1" customFormat="1" x14ac:dyDescent="0.25">
      <c r="B37" s="89"/>
    </row>
    <row r="38" spans="2:2" s="1" customFormat="1" x14ac:dyDescent="0.25"/>
    <row r="39" spans="2:2" s="1" customFormat="1" x14ac:dyDescent="0.25"/>
    <row r="40" spans="2:2" s="1" customFormat="1" x14ac:dyDescent="0.25">
      <c r="B40" s="90"/>
    </row>
    <row r="41" spans="2:2" s="1" customFormat="1" x14ac:dyDescent="0.25"/>
    <row r="42" spans="2:2" s="1" customFormat="1" x14ac:dyDescent="0.25"/>
    <row r="43" spans="2:2" s="1" customFormat="1" x14ac:dyDescent="0.25"/>
    <row r="44" spans="2:2" s="1" customFormat="1" x14ac:dyDescent="0.25"/>
    <row r="45" spans="2:2" s="1" customFormat="1" x14ac:dyDescent="0.25"/>
    <row r="46" spans="2:2" s="1" customFormat="1" x14ac:dyDescent="0.25"/>
    <row r="47" spans="2:2" s="1" customFormat="1" x14ac:dyDescent="0.25"/>
    <row r="48" spans="2:2" s="1" customFormat="1" x14ac:dyDescent="0.25"/>
    <row r="49" s="1" customFormat="1" x14ac:dyDescent="0.25"/>
    <row r="50" s="1" customFormat="1" x14ac:dyDescent="0.25"/>
    <row r="51" s="1" customFormat="1" x14ac:dyDescent="0.25"/>
    <row r="52" s="1" customFormat="1" x14ac:dyDescent="0.25"/>
    <row r="53" s="1" customFormat="1" x14ac:dyDescent="0.25"/>
    <row r="54" s="1" customFormat="1" x14ac:dyDescent="0.25"/>
    <row r="55" s="1" customFormat="1" x14ac:dyDescent="0.25"/>
    <row r="56" s="1" customFormat="1" x14ac:dyDescent="0.25"/>
    <row r="57" s="1" customFormat="1" x14ac:dyDescent="0.25"/>
    <row r="58" s="1" customFormat="1" x14ac:dyDescent="0.25"/>
    <row r="59" s="1" customFormat="1" x14ac:dyDescent="0.25"/>
    <row r="60" s="1" customFormat="1" x14ac:dyDescent="0.25"/>
    <row r="61" s="1" customFormat="1" x14ac:dyDescent="0.25"/>
    <row r="62" s="1" customFormat="1" x14ac:dyDescent="0.25"/>
    <row r="63" s="1" customFormat="1" x14ac:dyDescent="0.25"/>
    <row r="64" s="1" customFormat="1" x14ac:dyDescent="0.25"/>
    <row r="65" s="1" customFormat="1" x14ac:dyDescent="0.25"/>
    <row r="66" s="1" customFormat="1" x14ac:dyDescent="0.25"/>
    <row r="67" s="1" customFormat="1" x14ac:dyDescent="0.25"/>
    <row r="68" s="1" customFormat="1" x14ac:dyDescent="0.25"/>
    <row r="69" s="1" customFormat="1" x14ac:dyDescent="0.25"/>
    <row r="70" s="1" customFormat="1" x14ac:dyDescent="0.25"/>
    <row r="71" s="1" customFormat="1" x14ac:dyDescent="0.25"/>
    <row r="72" s="1" customFormat="1" x14ac:dyDescent="0.25"/>
    <row r="73" s="1" customFormat="1" x14ac:dyDescent="0.25"/>
    <row r="74" s="1" customFormat="1" x14ac:dyDescent="0.25"/>
    <row r="75" s="1" customFormat="1" x14ac:dyDescent="0.25"/>
    <row r="76" s="1" customFormat="1" x14ac:dyDescent="0.25"/>
    <row r="77" s="1" customFormat="1" x14ac:dyDescent="0.25"/>
    <row r="78" s="1" customFormat="1" x14ac:dyDescent="0.25"/>
    <row r="79" s="1" customFormat="1" x14ac:dyDescent="0.25"/>
    <row r="80" s="1" customFormat="1" x14ac:dyDescent="0.25"/>
    <row r="81" s="1" customFormat="1" x14ac:dyDescent="0.25"/>
    <row r="82" s="1" customFormat="1" x14ac:dyDescent="0.25"/>
    <row r="83" s="1" customFormat="1" x14ac:dyDescent="0.25"/>
    <row r="84" s="1" customFormat="1" x14ac:dyDescent="0.25"/>
    <row r="85" s="1" customFormat="1" x14ac:dyDescent="0.25"/>
    <row r="86" s="1" customFormat="1" x14ac:dyDescent="0.25"/>
    <row r="87" s="1" customFormat="1" x14ac:dyDescent="0.25"/>
    <row r="88" s="1" customFormat="1" x14ac:dyDescent="0.25"/>
    <row r="89" s="1" customFormat="1" x14ac:dyDescent="0.25"/>
    <row r="90" s="1" customFormat="1" x14ac:dyDescent="0.25"/>
    <row r="91" s="1" customFormat="1" x14ac:dyDescent="0.25"/>
    <row r="92" s="1" customFormat="1" x14ac:dyDescent="0.25"/>
    <row r="93" s="1" customFormat="1" x14ac:dyDescent="0.25"/>
    <row r="94" s="1" customFormat="1" x14ac:dyDescent="0.25"/>
    <row r="95" s="1" customFormat="1" x14ac:dyDescent="0.25"/>
    <row r="96" s="1" customFormat="1" x14ac:dyDescent="0.25"/>
    <row r="97" s="1" customFormat="1" x14ac:dyDescent="0.25"/>
    <row r="98" s="1" customFormat="1" x14ac:dyDescent="0.25"/>
    <row r="99" s="1" customFormat="1" x14ac:dyDescent="0.25"/>
    <row r="100" s="1" customFormat="1" x14ac:dyDescent="0.25"/>
    <row r="101" s="1" customFormat="1" x14ac:dyDescent="0.25"/>
    <row r="102" s="1" customFormat="1" x14ac:dyDescent="0.25"/>
    <row r="103" s="1" customFormat="1" x14ac:dyDescent="0.25"/>
    <row r="104" s="1" customFormat="1" x14ac:dyDescent="0.25"/>
    <row r="105" s="1" customFormat="1" x14ac:dyDescent="0.25"/>
    <row r="106" s="1" customFormat="1" x14ac:dyDescent="0.25"/>
    <row r="107" s="1" customFormat="1" x14ac:dyDescent="0.25"/>
    <row r="108" s="1" customFormat="1" x14ac:dyDescent="0.25"/>
    <row r="109" s="1" customFormat="1" x14ac:dyDescent="0.25"/>
    <row r="110" s="1" customFormat="1" x14ac:dyDescent="0.25"/>
    <row r="111" s="1" customFormat="1" x14ac:dyDescent="0.25"/>
    <row r="112" s="1" customFormat="1" x14ac:dyDescent="0.25"/>
    <row r="113" s="1" customFormat="1" x14ac:dyDescent="0.25"/>
    <row r="114" s="1" customFormat="1" x14ac:dyDescent="0.25"/>
    <row r="115" s="1" customFormat="1" x14ac:dyDescent="0.25"/>
    <row r="116" s="1" customFormat="1" x14ac:dyDescent="0.25"/>
    <row r="117" s="1" customFormat="1" x14ac:dyDescent="0.25"/>
    <row r="118" s="1" customFormat="1" x14ac:dyDescent="0.25"/>
    <row r="119" s="1" customFormat="1" x14ac:dyDescent="0.25"/>
    <row r="120" s="1" customFormat="1" x14ac:dyDescent="0.25"/>
    <row r="121" s="1" customFormat="1" x14ac:dyDescent="0.25"/>
    <row r="122" s="1" customFormat="1" x14ac:dyDescent="0.25"/>
    <row r="123" s="1" customFormat="1" x14ac:dyDescent="0.25"/>
    <row r="124" s="1" customFormat="1" x14ac:dyDescent="0.25"/>
    <row r="125" s="1" customFormat="1" x14ac:dyDescent="0.25"/>
    <row r="126" s="1" customFormat="1" x14ac:dyDescent="0.25"/>
    <row r="127" s="1" customFormat="1" x14ac:dyDescent="0.25"/>
    <row r="128" s="1" customFormat="1" x14ac:dyDescent="0.25"/>
    <row r="129" s="1" customFormat="1" x14ac:dyDescent="0.25"/>
    <row r="130" s="1" customFormat="1" x14ac:dyDescent="0.25"/>
    <row r="131" s="1" customFormat="1" x14ac:dyDescent="0.25"/>
    <row r="132" s="1" customFormat="1" x14ac:dyDescent="0.25"/>
    <row r="133" s="1" customFormat="1" x14ac:dyDescent="0.25"/>
    <row r="134" s="1" customFormat="1" x14ac:dyDescent="0.25"/>
    <row r="135" s="1" customFormat="1" x14ac:dyDescent="0.25"/>
    <row r="136" s="1" customFormat="1" x14ac:dyDescent="0.25"/>
    <row r="137" s="1" customFormat="1" x14ac:dyDescent="0.25"/>
    <row r="138" s="1" customFormat="1" x14ac:dyDescent="0.25"/>
    <row r="139" s="1" customFormat="1" x14ac:dyDescent="0.25"/>
    <row r="140" s="1" customFormat="1" x14ac:dyDescent="0.25"/>
    <row r="141" s="1" customFormat="1" x14ac:dyDescent="0.25"/>
    <row r="142" s="1" customFormat="1" x14ac:dyDescent="0.25"/>
    <row r="143" s="1" customFormat="1" x14ac:dyDescent="0.25"/>
    <row r="144" s="1" customFormat="1" x14ac:dyDescent="0.25"/>
    <row r="145" s="1" customFormat="1" x14ac:dyDescent="0.25"/>
    <row r="146" s="1" customFormat="1" x14ac:dyDescent="0.25"/>
    <row r="147" s="1" customFormat="1" x14ac:dyDescent="0.25"/>
    <row r="148" s="1" customFormat="1" x14ac:dyDescent="0.25"/>
    <row r="149" s="1" customFormat="1" x14ac:dyDescent="0.25"/>
    <row r="150" s="1" customFormat="1" x14ac:dyDescent="0.25"/>
    <row r="151" s="1" customFormat="1" x14ac:dyDescent="0.25"/>
    <row r="152" s="1" customFormat="1" x14ac:dyDescent="0.25"/>
    <row r="153" s="1" customFormat="1" x14ac:dyDescent="0.25"/>
    <row r="154" s="1" customFormat="1" x14ac:dyDescent="0.25"/>
    <row r="155" s="1" customFormat="1" x14ac:dyDescent="0.25"/>
    <row r="156" s="1" customFormat="1" x14ac:dyDescent="0.25"/>
  </sheetData>
  <sheetProtection sheet="1"/>
  <mergeCells count="15">
    <mergeCell ref="B28:F28"/>
    <mergeCell ref="B20:C20"/>
    <mergeCell ref="B21:C21"/>
    <mergeCell ref="B24:G24"/>
    <mergeCell ref="B25:F25"/>
    <mergeCell ref="B26:F26"/>
    <mergeCell ref="B27:F27"/>
    <mergeCell ref="B2:K2"/>
    <mergeCell ref="B4:B5"/>
    <mergeCell ref="C4:C5"/>
    <mergeCell ref="D4:D5"/>
    <mergeCell ref="E4:E5"/>
    <mergeCell ref="F4:G4"/>
    <mergeCell ref="H4:I4"/>
    <mergeCell ref="J4:K4"/>
  </mergeCells>
  <conditionalFormatting sqref="M6:M20">
    <cfRule type="cellIs" priority="1" stopIfTrue="1" operator="equal">
      <formula>"ERROR"</formula>
    </cfRule>
    <cfRule type="cellIs" priority="2" stopIfTrue="1" operator="equal">
      <formula>"OK"</formula>
    </cfRule>
  </conditionalFormatting>
  <conditionalFormatting sqref="G27">
    <cfRule type="cellIs" priority="3" stopIfTrue="1" operator="equal">
      <formula>"ERROR"</formula>
    </cfRule>
    <cfRule type="cellIs" priority="4" stopIfTrue="1" operator="equal">
      <formula>"OK"</formula>
    </cfRule>
  </conditionalFormatting>
  <conditionalFormatting sqref="G28">
    <cfRule type="cellIs" priority="5" stopIfTrue="1" operator="equal">
      <formula>"ERROR"</formula>
    </cfRule>
    <cfRule type="cellIs" priority="6" stopIfTrue="1" operator="equal">
      <formula>"OK"</formula>
    </cfRule>
  </conditionalFormatting>
  <conditionalFormatting sqref="G25:G26">
    <cfRule type="cellIs" priority="7" stopIfTrue="1" operator="equal">
      <formula>"ERROR"</formula>
    </cfRule>
    <cfRule type="cellIs" priority="8" stopIfTrue="1" operator="equal">
      <formula>"OK"</formula>
    </cfRule>
  </conditionalFormatting>
  <conditionalFormatting sqref="H25">
    <cfRule type="expression" priority="9" stopIfTrue="1">
      <formula>"G25=ERROR"</formula>
    </cfRule>
  </conditionalFormatting>
  <conditionalFormatting sqref="G31">
    <cfRule type="cellIs" priority="10" stopIfTrue="1" operator="equal">
      <formula>"ERROR"</formula>
    </cfRule>
    <cfRule type="cellIs" priority="11" stopIfTrue="1" operator="equal">
      <formula>"OK"</formula>
    </cfRule>
  </conditionalFormatting>
  <pageMargins left="0.7" right="0.7" top="0.75" bottom="0.75" header="0.51180555555555551" footer="0.51180555555555551"/>
  <pageSetup firstPageNumber="0" orientation="landscape" horizontalDpi="300" verticalDpi="300"/>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3</vt:i4>
      </vt:variant>
      <vt:variant>
        <vt:lpstr>Rangos con nombre</vt:lpstr>
      </vt:variant>
      <vt:variant>
        <vt:i4>12</vt:i4>
      </vt:variant>
    </vt:vector>
  </HeadingPairs>
  <TitlesOfParts>
    <vt:vector size="15" baseType="lpstr">
      <vt:lpstr>DATOS GENERALES</vt:lpstr>
      <vt:lpstr>DESCRIPCION INICIATIVA</vt:lpstr>
      <vt:lpstr>FINANCIAMIENTO PROYECTO</vt:lpstr>
      <vt:lpstr>'FINANCIAMIENTO PROYECTO'!_ftn1</vt:lpstr>
      <vt:lpstr>'FINANCIAMIENTO PROYECTO'!_ftnref1</vt:lpstr>
      <vt:lpstr>'FINANCIAMIENTO PROYECTO'!_Ref329006903</vt:lpstr>
      <vt:lpstr>'FINANCIAMIENTO PROYECTO'!_Ref329006913</vt:lpstr>
      <vt:lpstr>'FINANCIAMIENTO PROYECTO'!_Toc401789510</vt:lpstr>
      <vt:lpstr>'FINANCIAMIENTO PROYECTO'!_Toc401789511</vt:lpstr>
      <vt:lpstr>'DATOS GENERALES'!_xlnm.Print_Area</vt:lpstr>
      <vt:lpstr>'DESCRIPCION INICIATIVA'!_xlnm.Print_Area</vt:lpstr>
      <vt:lpstr>'FINANCIAMIENTO PROYECTO'!_xlnm.Print_Area</vt:lpstr>
      <vt:lpstr>'DATOS GENERALES'!Área_de_impresión</vt:lpstr>
      <vt:lpstr>'DESCRIPCION INICIATIVA'!Área_de_impresión</vt:lpstr>
      <vt:lpstr>'FINANCIAMIENTO PROYECTO'!Área_de_impresión</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Desolcon SAS</dc:creator>
  <cp:lastModifiedBy>Desolcon SAS</cp:lastModifiedBy>
  <cp:lastPrinted>2015-01-28T17:47:59Z</cp:lastPrinted>
  <dcterms:created xsi:type="dcterms:W3CDTF">2015-01-28T17:55:38Z</dcterms:created>
  <dcterms:modified xsi:type="dcterms:W3CDTF">2015-01-28T17:55:46Z</dcterms:modified>
</cp:coreProperties>
</file>