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pc\Dropbox\INNPULSA\finlandia\OFERTA\"/>
    </mc:Choice>
  </mc:AlternateContent>
  <bookViews>
    <workbookView xWindow="0" yWindow="0" windowWidth="18936" windowHeight="7488" tabRatio="741"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extLst>
    <ext xmlns:mx="http://schemas.microsoft.com/office/mac/excel/2008/main" uri="http://schemas.microsoft.com/office/mac/excel/2008/main">
      <mx:ArchID Flags="2"/>
    </ext>
  </extLst>
</workbook>
</file>

<file path=xl/calcChain.xml><?xml version="1.0" encoding="utf-8"?>
<calcChain xmlns="http://schemas.openxmlformats.org/spreadsheetml/2006/main">
  <c r="D4" i="7" l="1"/>
  <c r="B4" i="7"/>
  <c r="I20" i="8"/>
  <c r="H20" i="8"/>
  <c r="G20" i="8"/>
  <c r="F20" i="8"/>
  <c r="E20" i="8"/>
  <c r="K19" i="8"/>
  <c r="J19" i="8"/>
  <c r="D19" i="8" s="1"/>
  <c r="M19" i="8" s="1"/>
  <c r="K18" i="8"/>
  <c r="J18" i="8"/>
  <c r="K17" i="8"/>
  <c r="J17" i="8"/>
  <c r="D17" i="8" s="1"/>
  <c r="M17" i="8" s="1"/>
  <c r="K16" i="8"/>
  <c r="J16" i="8"/>
  <c r="K15" i="8"/>
  <c r="J15" i="8"/>
  <c r="K14" i="8"/>
  <c r="J14" i="8"/>
  <c r="K13" i="8"/>
  <c r="J13" i="8"/>
  <c r="K12" i="8"/>
  <c r="J12" i="8"/>
  <c r="K11" i="8"/>
  <c r="J11" i="8"/>
  <c r="K10" i="8"/>
  <c r="J10" i="8"/>
  <c r="K9" i="8"/>
  <c r="J9" i="8"/>
  <c r="K8" i="8"/>
  <c r="J8" i="8"/>
  <c r="K7" i="8"/>
  <c r="J7" i="8"/>
  <c r="D7" i="8" s="1"/>
  <c r="M7" i="8" s="1"/>
  <c r="K6" i="8"/>
  <c r="J6" i="8"/>
  <c r="D14" i="8" l="1"/>
  <c r="M14" i="8" s="1"/>
  <c r="D13" i="8"/>
  <c r="M13" i="8" s="1"/>
  <c r="D9" i="8"/>
  <c r="M9" i="8" s="1"/>
  <c r="D6" i="8"/>
  <c r="M6" i="8" s="1"/>
  <c r="D16" i="8"/>
  <c r="M16" i="8" s="1"/>
  <c r="D18" i="8"/>
  <c r="M18" i="8" s="1"/>
  <c r="D11" i="8"/>
  <c r="M11" i="8" s="1"/>
  <c r="D10" i="8"/>
  <c r="M10" i="8" s="1"/>
  <c r="D8" i="8"/>
  <c r="M8" i="8" s="1"/>
  <c r="D12" i="8"/>
  <c r="M12" i="8" s="1"/>
  <c r="D15" i="8"/>
  <c r="M15" i="8" s="1"/>
  <c r="J20" i="8"/>
  <c r="K20" i="8"/>
  <c r="G28" i="8" s="1"/>
  <c r="G26" i="8"/>
  <c r="F10" i="1"/>
  <c r="G25" i="8"/>
  <c r="D20" i="8" l="1"/>
  <c r="I21" i="8" s="1"/>
  <c r="F11" i="1"/>
  <c r="K21" i="8" l="1"/>
  <c r="G21" i="8"/>
  <c r="G27" i="8"/>
  <c r="F9" i="1"/>
  <c r="E21" i="8"/>
  <c r="F21" i="8"/>
  <c r="J21" i="8"/>
  <c r="M20" i="8"/>
  <c r="H21" i="8"/>
</calcChain>
</file>

<file path=xl/sharedStrings.xml><?xml version="1.0" encoding="utf-8"?>
<sst xmlns="http://schemas.openxmlformats.org/spreadsheetml/2006/main" count="333" uniqueCount="209">
  <si>
    <t>X</t>
    <phoneticPr fontId="21" type="noConversion"/>
  </si>
  <si>
    <t>COLAMBIENTAL ONG</t>
    <phoneticPr fontId="21" type="noConversion"/>
  </si>
  <si>
    <t>John Jairo</t>
    <phoneticPr fontId="21" type="noConversion"/>
  </si>
  <si>
    <t>Baena Ruiz</t>
    <phoneticPr fontId="21" type="noConversion"/>
  </si>
  <si>
    <t>Calle 71 Nº 65 - 467. Medellín</t>
    <phoneticPr fontId="21" type="noConversion"/>
  </si>
  <si>
    <t>Colombia</t>
    <phoneticPr fontId="21" type="noConversion"/>
  </si>
  <si>
    <t>Antioquia</t>
    <phoneticPr fontId="21" type="noConversion"/>
  </si>
  <si>
    <t>johnbaenar@gmail.com</t>
  </si>
  <si>
    <t>Alimentos y bebidas</t>
    <phoneticPr fontId="21" type="noConversion"/>
  </si>
  <si>
    <t>Equipo</t>
    <phoneticPr fontId="21" type="noConversion"/>
  </si>
  <si>
    <t>Materiales e insumos</t>
    <phoneticPr fontId="21" type="noConversion"/>
  </si>
  <si>
    <t>Otros gastos</t>
    <phoneticPr fontId="21" type="noConversion"/>
  </si>
  <si>
    <t>Viajes, viaticos</t>
    <phoneticPr fontId="21" type="noConversion"/>
  </si>
  <si>
    <t>Personal técnico administrativo</t>
    <phoneticPr fontId="21" type="noConversion"/>
  </si>
  <si>
    <t>Consultorias</t>
    <phoneticPr fontId="21" type="noConversion"/>
  </si>
  <si>
    <t>Agosto 8 de 2002.</t>
    <phoneticPr fontId="21" type="noConversion"/>
  </si>
  <si>
    <t>No</t>
    <phoneticPr fontId="21" type="noConversion"/>
  </si>
  <si>
    <t>Organizacional</t>
  </si>
  <si>
    <t>logistico</t>
  </si>
  <si>
    <t>financiero</t>
  </si>
  <si>
    <t>tecnico</t>
  </si>
  <si>
    <t>Mercado</t>
  </si>
  <si>
    <t>Entorno politico-administrativo</t>
  </si>
  <si>
    <t>Social- Comunidades</t>
  </si>
  <si>
    <t>Personal local capacitado</t>
  </si>
  <si>
    <t>Consultas previas y negociaciones muy bien estructuradas con los lideres</t>
  </si>
  <si>
    <t>El proceso de paz avanzando puede desembocar en el fin del conflicto o en un recrudecimiento si fracasa, asegurar la zona militarmente</t>
  </si>
  <si>
    <t>La energía hidráulica es muy economica en comparacion con la térmica o solar, esto hace que el modelo de negocios sea viable en el tiempo</t>
  </si>
  <si>
    <t>Dificultad de acceso se mitiga con buena coordinación y medios combinados de transporte fluvial  y terrestre</t>
  </si>
  <si>
    <t>Gerente general del proyecto</t>
  </si>
  <si>
    <t>LEONARDO</t>
  </si>
  <si>
    <t>VASQUEZ CONTRERAS</t>
  </si>
  <si>
    <t>CC.80426810</t>
  </si>
  <si>
    <t>M.SC. Ing. Electricista</t>
  </si>
  <si>
    <t>TRUJILLO NAVARRO</t>
  </si>
  <si>
    <t>NO</t>
  </si>
  <si>
    <t>X</t>
  </si>
  <si>
    <t>GLOBAL ENERGY TECHNOLOGIES SAS</t>
  </si>
  <si>
    <t>GETCOL</t>
  </si>
  <si>
    <t>ANDRES LEONARDO</t>
  </si>
  <si>
    <t>CUNDINAMARCA</t>
  </si>
  <si>
    <t>LVASQUEZCOL@GMAIL.COM</t>
  </si>
  <si>
    <t>WWW.GETCOL.COM</t>
  </si>
  <si>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</si>
  <si>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</si>
  <si>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</si>
  <si>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</si>
  <si>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</si>
  <si>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</si>
  <si>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</si>
  <si>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</si>
  <si>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COLOMBIA</t>
  </si>
  <si>
    <t>ASOCIADA</t>
  </si>
  <si>
    <t>LA LEGISLACION COLOMBIANA PERMITE QUE EMPRESAS PRIVADAS O ASOCIACIONES SE POSTULEN PARA LA CONSTRUCCION DE PEQUEÑAS CENTRALES HIDRAULICAS DE HASTA 20MW.</t>
  </si>
  <si>
    <r>
      <t xml:space="preserve">(5) TECNOLOGÍAS Y/O SERVICIOS APROPIADOS A LA REALIDAD SOCIO-AMBIENTAL DEL ÁREA DE IMPLEMENTACIÓN </t>
    </r>
    <r>
      <rPr>
        <sz val="11"/>
        <color rgb="FFFF0000"/>
        <rFont val="Calibri"/>
        <family val="2"/>
        <scheme val="minor"/>
      </rPr>
      <t>(hasta 2000 caracteres)</t>
    </r>
  </si>
  <si>
    <t>Calle 142 #13-69 of. 201</t>
  </si>
  <si>
    <t>Bogota</t>
  </si>
  <si>
    <t>Cundinamarca</t>
  </si>
  <si>
    <t>Colombia</t>
  </si>
  <si>
    <t>lvasquezcol@gmail.com</t>
  </si>
  <si>
    <t>INPRELCO LTDA</t>
  </si>
  <si>
    <t>INGENIERIA Y PROYECTOS DE COLOMBIA LTDA</t>
  </si>
  <si>
    <t>EDUARDO</t>
  </si>
  <si>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</si>
  <si>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</si>
  <si>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</si>
  <si>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</si>
  <si>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</si>
  <si>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</si>
  <si>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</si>
  <si>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</si>
  <si>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</si>
  <si>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</si>
  <si>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</si>
  <si>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</si>
  <si>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</si>
  <si>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</si>
  <si>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</si>
  <si>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</si>
  <si>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</si>
  <si>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Universidad / Instituto</t>
  </si>
  <si>
    <t>ONG</t>
  </si>
  <si>
    <t>Fundación</t>
  </si>
  <si>
    <t>Otros: (indicar)</t>
  </si>
  <si>
    <t>Nombres:</t>
  </si>
  <si>
    <t>Apellidos:</t>
  </si>
  <si>
    <t>Título o Grado Académico:</t>
  </si>
  <si>
    <r>
      <t xml:space="preserve">Ha sido Entidad Desarrolladora de algún proyecto en la primera y/o segunda convocatoria del programa AEA? </t>
    </r>
    <r>
      <rPr>
        <sz val="11"/>
        <color rgb="FFFF0000"/>
        <rFont val="Calibri"/>
        <family val="2"/>
        <scheme val="minor"/>
      </rPr>
      <t>(si o no)</t>
    </r>
  </si>
  <si>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</si>
  <si>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</si>
  <si>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</si>
  <si>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</si>
  <si>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</si>
  <si>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</si>
  <si>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</si>
  <si>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</si>
  <si>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</si>
  <si>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</si>
  <si>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</si>
  <si>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</si>
  <si>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</si>
  <si>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</si>
  <si>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</si>
  <si>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</si>
  <si>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</si>
  <si>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</si>
  <si>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</si>
  <si>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</si>
  <si>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</si>
  <si>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</si>
  <si>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</si>
  <si>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</si>
  <si>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</si>
  <si>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</si>
  <si>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</si>
  <si>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</si>
  <si>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</si>
  <si>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</si>
  <si>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</si>
  <si>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</si>
  <si>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</si>
  <si>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</si>
  <si>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</si>
  <si>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</si>
  <si>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</si>
  <si>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</si>
  <si>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</si>
  <si>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</si>
  <si>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</si>
  <si>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</si>
  <si>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</si>
  <si>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</si>
  <si>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</si>
  <si>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</si>
  <si>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</si>
  <si>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</si>
  <si>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</si>
  <si>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</si>
  <si>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</si>
  <si>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</si>
  <si>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</si>
  <si>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</si>
  <si>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</si>
  <si>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</si>
  <si>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</si>
  <si>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</si>
  <si>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</si>
  <si>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</si>
  <si>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t>Nº Registros Públicos:</t>
  </si>
  <si>
    <t>Fecha de constitución:</t>
  </si>
  <si>
    <t>Dirección:</t>
  </si>
  <si>
    <t>Ciudad:</t>
  </si>
  <si>
    <t>País:</t>
  </si>
  <si>
    <t>Teléfono:</t>
  </si>
  <si>
    <t>E-Mail:</t>
  </si>
  <si>
    <t>Web-Site:</t>
  </si>
  <si>
    <t>Empresa privada</t>
  </si>
  <si>
    <t>Entidad Gubernamental</t>
  </si>
  <si>
    <t>Alquiler áreas amuebladas</t>
    <phoneticPr fontId="21" type="noConversion"/>
  </si>
  <si>
    <t xml:space="preserve">Dirección Domicilio: </t>
  </si>
  <si>
    <t>División Geográfica Constituida:</t>
  </si>
  <si>
    <t xml:space="preserve">Teléfono               </t>
  </si>
  <si>
    <t>E-mail:</t>
  </si>
  <si>
    <t xml:space="preserve">FRENAR LA DESIGUALDAD DE GENERO Y ECONOMICA DANDO OPORTUNIDAD A LAS MUJERES DE CUIDAR LAS INSTALACIONES, Y GENERANDO NEGOCIOS CONEXOS COMO EL TURISMO, ARTESANIA, Y VENTA DE SOBRANTE DE ENERGIA DE LA COMUNIDAD. Mejorar la calidad de vida para 5.000 familias que padecen desempleo, educación, aprendizaje técnico para la conformación de emprendimiento para empresas familiares y autosostenibles. Tendrán la posibilidad de tener su propio recurso energético y con la prospectiva segura de generar los excedentes en los procesos productivos para su comercialización a la red nacional de la energía, donde el acuerdo de los inversores esta sometido por constitución del Cabildo Mayor de Dabeiba una utilidad a la comunidad Embera Katios un 20% de la energía como producto vendido. </t>
  </si>
  <si>
    <t>http://voith.com/en/products-services/hydro-power/small-hydro-power-plants-552.html      http://voith.com/en/Voith_Small_Hydro(2).pdf                                                     http://atl.g.andritz.com/c/com2011/00/01/24/12416/1/1/0/-174808241/hy-compact-hydro-en.pdf</t>
  </si>
  <si>
    <t>FUNDACIÓN COLOMBIA AMBIENTAL</t>
  </si>
  <si>
    <t>SERVICIOS COMUNICACIÓN</t>
  </si>
  <si>
    <t>COSTOS GARANTIAS</t>
  </si>
  <si>
    <t>COMISIONES BANCARIAS</t>
  </si>
  <si>
    <t>Publicidad y difusión</t>
  </si>
  <si>
    <t>IMPUESTOS por transferencias</t>
  </si>
  <si>
    <t>personal tecnico</t>
  </si>
  <si>
    <t>ESTUDIO FACTIBILIDAD</t>
  </si>
  <si>
    <t>SOCIALIZACION PROYECTO</t>
  </si>
  <si>
    <t>GESTION DEL PROYECTO</t>
  </si>
  <si>
    <t>GASTO OPERATIVO</t>
  </si>
  <si>
    <t xml:space="preserve">PEQUEÑAS UNIDADES PRODUCTIVAS, FINCAS AGRICOLAS, POBLADOS DE MENOS DE 5000 HABITANTES, EN ZONAS RURALES SELVATICAS DE COLOMBIA CON DERECHO A EXPLOTAR LA TIERRA PERO SIN ACCESO A FINANCIACION </t>
  </si>
  <si>
    <t>DISEÑO Y FACTIBILIDAD DE CENTRAL HIDROELECTRICA DE 10MW</t>
  </si>
  <si>
    <t>REALIZAR TODOS LOS ESTUDIOS Y CONSECUCION DE TODAS LAS LICENCIAS PARA TENER VIABILIDAD ECONOMICA, LEGAL Y TECNICA DE UNA CENTRAL HIDRAULICA DE HASTA 10MW PARA ZONAS NO INTERCONECTADAS PARA MEJORAR LA IGUALDAD ECONOMICA Y DE GENERO DE LA COMUNIDAD INDIGENA DE DABEIBA-ANTIOQUIA</t>
  </si>
  <si>
    <t>CALLE 142#13-69 OF.201 BOGOTA</t>
  </si>
  <si>
    <t>Estructuracion de negocios internacionales, GERENTE DE VENTAS DE PRODUCTOS ELECTRICOS EN Siemens y ABB, M.Sc. De Sistemas de Potencia</t>
  </si>
  <si>
    <t>Acuerdos externos muy claros con la comunidad e internos entre los socios del proyecto y planeacion adecuada  evita contratiempos.</t>
  </si>
  <si>
    <t>Con personal de respaldo de Medellin y en Dabeiba</t>
  </si>
  <si>
    <t>* Responde en forma adecuada a necesidades sociales expresadas por un grupos sociales étnicos indígena (minoría) de la zona de Antioquia, municipio de Dabeiba.
*Toma en cuenta las necesidades de energía renovable específicas de hombres y mujeres, así como en los grupos diferenciados antes mencionados? Si por que el proyecto es precisamente para llevarles energia limpia renovable a estas comunidades y vender el exceedente para generarles una renta.
* Ofrece oportunidades de acceso/uso de energía renovable a grupos de escasos recursos y las poblaciones más vulnerables? Si, es una necesidad sentida de la poblacion indigena de la zona y que por problemas de orden publico y la economia del departamento no habia sido posible llevarles electricidad hasta ahora, que con la posibilidad que se vislumbra de una paz negociada en Colombia, se vuelve a reactivar la necesidad de la comunidad de tener acceso a energia electrica cuidadosa y respetusa por su habitat.
* Puede incidir en mejorar la calidad de vida de los beneficiarios? Ya que hasta ahora la comunidad ha estado muy abandonada, sin acceso a energia economica, por lo cual han tenido que recurrir a energias costosas como gasolina o tala de bosques.
* Riesgo de deterioro cultural por llegada de personal externo se mitiga con una culturizacion y una sensibilizacion a los locales y a los externos para que se reconozcan mutuamente como compatriotas y con un sentido de unidad por un proyecto comun.</t>
  </si>
  <si>
    <t>http://cms.onic.org.co/2014/12/onic-avanza-en-proceso-de-consulta-con-organizaciones-filiales-para-el-plan-nacional-de-desarrollo-2014-2018/,                                                                    http://www.aicocolombia.org/normatividad.html</t>
  </si>
  <si>
    <t>COMUNIDADES CAMPESINAS Y RESGUARDOS INDIGENAS EN ZONAS RURALES DEL MUNICIPIO DE DABEIBA ANTIOQUIA SIN ACCESO A ELECTRICIDAD, CON ALTOS INDICES DE POBREZA Y DESIGUALDAD, MADRES CABEZA DE FAMILIA, CON EXODO A LAS CIUDADES, DONDE EXISTE LIDERAZGO DE UN  CABILDO INDIGENA CON AUTORIDAD PARA HABLAR Y NEGOCIAR A NOMBRE DE LA COMUNIDAD, CON INTERES EN MEJORAR EL NIVEL DE VIDA DE LA POBLACION, Y CON GRAN POTENCIAL DE MANO DE OBRA LOCAL CON LA SUPERVISION ADECUADA.</t>
  </si>
  <si>
    <t>830043332-6</t>
  </si>
  <si>
    <t>06 de abril de 1998</t>
  </si>
  <si>
    <t>calle 15 #53-12</t>
  </si>
  <si>
    <t>eduardo.trujillo@inprelco.com</t>
  </si>
  <si>
    <t>www.inprelco.com</t>
  </si>
  <si>
    <t>no</t>
  </si>
  <si>
    <t>desde 1980 hasta hoy: Rio Grande, Guadalupe, Guatape, Jaguas, San Rafael, San Carlos. Rio Claro, Rio Amparado, Nuqui,  con comunidades indigenas</t>
  </si>
  <si>
    <t>del 1998 al 2014 experiencia en proyectos de generacion en Colombi ay Venezuela</t>
  </si>
  <si>
    <t>desde 1995 hasta hoy con proyectos diversos de Generacion, Transmision y Distribucion en Colombia, Suecia y Suiza para ABB, Siemens y GETCOL</t>
  </si>
  <si>
    <t>EL PROYECTO CONSISTE EN Desarrollar estudios de consultoría e ingeniería para aprobar y licenciar un proyecto hidroelectrico y llevarlo a la etapa de ingenieria de detalle y factibilidad financiera para poder gestionar inversionistas que financien la construcción  de la infraestructuras física para cumplir el acuerdo formal entre la comunidades campesina e indígena del municipio de Dabeiba. Antioquia. La Fundación Colombia Ambiental "Colambiental" , tienen acuerdos y alianzas estratégicas formales con los Cabildos Mayores del Municipio de Dabeiba de Antioquia para el desarrollo sustentable y ecologica la explotacion los recursos naturales de las Reservas Indígenas de la República de Colombia. Generando empleo estable para sus habitantes en la construcción, mantenimiento y operación de la Hidroeléctrica.</t>
  </si>
  <si>
    <t>¿Es apropiada la tecnología y/o el servicio a la capacidad y disponibilidad de pago del beneficiario? LAS PEQUEÑAS TURBINAS Y TURBO GENERADORES DE MENOS DE 10MW PARA BAJA CAIDA (CABEZA) DE TECNOLOGIA PROBADA NO CONTAMINANTE, NO ALTERA EL PAISAJE, ECOSISTEMA, NI LA PISCICULTURA, MANTENIENDO EL AGUA OXIGENADA Y MEJORA LA CALIDAD DEL MEDIO AMBIENTE, ENTREGANDO EL AGUA MAS LIMPIA DE LA QUE ENTRA A LA TURBINA. Las pequeñas centrales hidroeléctricas PCH están constituidas básicamente por una pequeña fuente energética con sus respectivas obras civiles para su adecuación y manipulación, un sistema de transformación de la energía hidráulica en energía mecánica que casi siempre es una turbina, el sistema para transformar la energía mecánica en energía eléctrica y un conjunto de equipos auxiliares.</t>
  </si>
  <si>
    <t xml:space="preserve"> LA TECNOLOGIA ES AROPIADA A LAS CONDICIONES DEL AREA PORQUE ACTUALMENTE EXISTEN TECNOLOGIAS LIMPIAS DE GENERACION HIDRAULICA QUE MINIMIZAN EL IMPACTO AMBIENTAL A NIVEL DE : BAJA MORTALIDAD PISCICOLA, MEJORANDO LA OXIGENACION DEL AGUA Y FACILITANDO EL PASO DE LOS PECES AGUAS ABAJO, NO REQUIEREN LUBRICANTES DE ACEITE, EVITANDO CONTAMINACION DEL AGUA, ASEGURANDO QUE EL IMPACTO AMBIENTAL ES MINIMO Y QUE NO HAY DAÑO A LA ECONOMIA PESQUERA DE LA ZONA.
·  A NIVEL SOCIO CULTURAL, POR SER UNA RESERVA INDIGENA ES IMPORTANTE CONTAR CON EL APOYO DE LOS LIDERES INDIGENAS LO CUAL YA SE LOGRO EN UN ACUERDO PREVIO, PUES LA COMUNIDAD ENTIENDE QUE NECESITA MAYOR INTEGRACION AL PAIS PARA SALIR DE LA POBREZA Y DEL SUBDESARROLLO.
· A NIVEL GEOGRAFICO, LA DIFICULTAD DE ACCESO AL SITIO HACE NECESARIO DE UNOS MEDIOS DE TRANSPORTE ADECUADOS Y DE UNA LOGISTICA QUE RESPETE LA CULTURA DE LA COMUNIDAD
· . A NIVEL CLIMATICO, DADO EL ALTO CAUDAL DE LOS RIOS EN TODO EL AÑO, HACE QUE SEA MUY ATRACTIVO PARA LA COMUNIDAD UNA PLANTA HIDRAULICA QUE LES PERMITA EXPLOTAR SUS RECURSOS DE MANERA ORDENADA Y CON ALTO RESPETO POR EL MEDIO AMBIENTE. LA TECNOLOGIA INDICADA TOMARA UN PEQUEÑO BRAZO DEL RIO PARA GENERAR Y LUEGO LO DEVOLVERA AL CAUCE NATURAL, PERMITIENDO QUE HAYA UN FLUJO DE FAUNA FLUVIAL CONSTANTE.</t>
  </si>
  <si>
    <t>¿Quiénes y de qué manera han participado los actores de la cadena en la formulación de la idea y perfil de la iniciativa? Comunidad indigena de la zona de Dabeiba, en el Urabá Antioqueño, Fundacion Colambiental, una organización dedicada a realizar proyectos ecológicos en zonas no interconectadas, Inprelco, una empresa de Ingeniería eléctrica con mucha experiencia en plantas de generación y Global Energy, una empresa de estructuracion de negocios y suministro de equipos eléctricos, con mas de 27 años de experiencia en generacion, transmision y distribucion de energía.
· El lider del consorcio es Global Energy como especialista técnico con amplias credenciales a nivel nacional e internacional, Global Energy y Colambiantal en el soporte técnico y con la comunidad como beneficiaria.
· Nuestro modelo favorece la equidad puesto que todos los miembros tienen voto y mejora la inclusion de la comunidad indigena generándoles ingresos a largo plazo durante el tiempo de la concesion</t>
  </si>
  <si>
    <t>· Explicar el grado de concordancia de la iniciativa con políticas públicas y prioridades energéticas a nivel nacional, regional y local (y posiblemente internacional). Las comunidades indigenas colombianas estan muy bien organizadas bajo la organizacion indigena colombiana ONIC y AICO, las cual tiene como una de sus priorodades velar por el desarrollo de las diferentes etnias indigenas y buscar proyectos que permitan a las comunidades desarrollarse, adicionalmente, es una politica de Estado con caracter de mandato constitucional, velar por el cuidado y desarrollo economico de las comunidades indigenas. Nuestra inicitaiva se enmarca completamente y se alinea perfectamente con estas politicas.
-LA ONIC y la AICO quieren apoyar proyectos en las regiones, en particular proyectos sustentables, con energias limpias que respeten el medio ambiente y que generen fuentes de trabajo para la comunidad.</t>
  </si>
  <si>
    <t>· Nuestra propuesta contribuirá al desarrollo económico local y/o de la cadena de valor de la cual participa generando ingresos por 20 años a los actores involucrados. Asi mismo, generará oportunidades locales de empleos dignos y/o de ingresos para hombres y mujeres durante la fase de construccion y operacion, es decir 20 años para  grupos sociales/étnicos tipicamente muy descuidados por el estado como son las comunidades indigenas del Uraba Antioqueño, quienes adolecen de falta de empleo, alimentos nutritivos debido a su poca integracion con la economia del pais.
· ¿Tendrá en cuenta una distribución equitativa de los beneficios que se generen? Asi es. El retorno para la comunidad será de al menos 20% de la utilidad neta generada.
Incluye impactos positivos y riesgos, así como estrategias para su optimización/mitigación. Impactos positivos: integracion, empleo, salud, alimentacion, acceso a financiacion con recursos propios de la comunidad para iniciativas de emprendimiento local. Negativos: se requiere educacion financiera para que las comunidades aprendan a administrar eficientemente los nuevos recursos. Asi mismo existe una posibilidad de que el mayor bienestar economico atraiga efectos indeseados como prostitucion, grupos ilegales, etc, por lo cual se requiere una fuerte autoridad local que evite y controle la poblacion bajo la legislacion indigena vigente.</t>
  </si>
  <si>
    <t xml:space="preserve">Los ingresos que generará su iniciativa, y su origen. La iniciativa prevee 3 etapas a saber: 1. Diseno y factibilidad de aprox, 1 año donde se definen todas las licencias requeridas, 2, Construccion, aprox. 2 años donde se crea el proyecto y 3. Operacion, de aproximadamente 17 años donde se explota comercialmente el proyecto, se recupera la inversion y se obtiene una utilidad operacional promedio del 70%. Cada fase tiene una rentabilidad la cual es creciente en el tiempo.
· Los costos asociados a su iniciativa, y sus rubros. En la primera fase todos los rubros son de diseño, socializacion del proyecto y gestion, En la segunda etapa ya son de equipos de generacion y transformacion y personal de obra y en la tercera son basicamente de operacion y mantenimiento.
· Las fuentes de capital financiera para su iniciativa, y sus montos. 1ra etapa: AEA y recursos propios y de inversionistas, 2da etapa: inversionistas Colombianos y extranjeros, 3ra etapa: recursos autogenerados por el proyecto.
· El capital propio que aportarán los asociados a esta iniciativa es: 1ra fase: aproxiamdamente 250mil USD, 2da fase: 0 o muy bajo y 3ra fase: 0. El presupuesto total de diseño y construccion del proyecto es de aproximadamente 18 MUSD, los cuales seran conseguidos en el mercado financiero y con inversionistas privados.
· La manera de la cuál asegurará su liquidez. Asegurando una generacion continua y unos contratos venta de energia de largo plazo que garanticen un flujo constante de efectivo
· Las fases para las cuales prevé problemas financieros y riesgos, y como los superará. 1a y 2a fase, debido a los altos costos, se superan con apoyo de entidades como AEA, y con dinero de inversionistas provados Colombianos y extranjeros.
· Explicar si requerirá un acompañamiento profesional por expertos durante la duración del acompañamiento por el Programa AEA. Es deseable tener un acompañamiento de expertos en temas tecnicos y financieros.
· El monto y uso previsto para el aporte pedido del Programa AEA: 250mil USD para ser usados en toda la 1a fase de diseño, buscando obtener todos los permisos y licencias y dejar el proyecto listo para ser financiado por bancos o inversionistas privados
</t>
  </si>
  <si>
    <t>La tecnología de PCHs en regiones apartadas está muy desarrollada, buscar un proveedor confiable de equipos con certificaciones ambientales</t>
  </si>
  <si>
    <t>El mercado internacional demanda mucha energia, el Urabá está muy bien localizado para enfrentar esta demanda y asegurar contratos</t>
  </si>
  <si>
    <t xml:space="preserve">* Estudiando la situacion actual de la comunidad, nos damos cuenta de que EPM, la empresa de energia local tiene un programa llamado Antioquia Iluminada, llevando energia a zonas no interconectadas, cuyo costo es demasiado alto para las comunidades pues no tienen recursos ni fuentes de trabajo que les permita pagar los servicios basicos, con lo cual no se logra la intencion del gobierno. En nuestra inicitaiva, proponemos utilizar los recursos de la comunidad que es la tierra y el agua para generar la energia que necesitan y generarles una renta con la venta del excedente al Sistema de Interconexion Nacional.
* El canal de mercadeo es a traves de una comercializadora que nos garantiza la compra de la energia generada a un precio minimo y la permanencia del punto de equilibrio del proyecto mas las utilidades para los diferentes actores involucrados.
 * Se les entregara energia a 220 Vac para usos industriales y empresariales que le sirvan a la comunidad para generar su propios ingresos y adicionalmente a 110Vac para uso residencial y de iluminacion.
*Las comunides pagaran el costo del servicio  con los mismos dividendos  por la venta de energía generada en su territorio.  La cadena de suministro esta basada en comercializacion de energia en bolsa y por medio de comercializadores que la revenden al sistema y la expansion del sistema electrico local será escalable  en la medida en que se requiera, y por medio de los mismos dividendos generados. Los estudios que hemos hecho indican que los insumos basicos (agua) están disponibles todo el año.
*Se tiene la capacidad tecnica y fisica de proveer el servicio, ver anexo de experiencia. Los socios son: Los indigenas, el proponente Inprelco y los aliados , los cuales conocen muy bien el negocio. La inicitacontribuye a la igualdad de genero y a la reduccion de desigualdadez economicas porque genera un alto valor a los recursos que los indigenas ya tienen como son la tierra y el agua y les genera trabajo sin discriminacion.
</t>
  </si>
  <si>
    <t>· No conocemos que haya otros oferentes de productos o servicios que  sean capaces de solucionar los problemas identificados de los beneficiarios potenciales, debido a que la zona de influencia es una reserva que solo permite una explotacion ecologica de los recursos ambientales por lo que no aplican plantas termicas y la energia solar aun esta muy incipiente en Colombia, y las inicitivas de EPM, como se ve en el item6, no estan pensadas para ser autosostenibles economicamente.
· Nuestra ventaja comparativa esta en que ya tenemos los acuerdos previos con los lideres de las comunidades y en que la zona de Urabá está muy cerca de Panamá, con lo que se abre un potencial mercado de venta de energia hacia centroamérica, donde la energía es fundamentalmente térmica y por tanto bastante más costosa que la hidráulica.</t>
  </si>
  <si>
    <t>Descripcion del modelo de negocio y potencial de crecimiento: Los aliados tienen competencias muy complementarias: estructuracion de negocios, desarrollo de pequeñas centrales, consultoria en generacion electrica. El modelo es de diseño, construccion y explotacion comercial, generando ingresos en los 3 etapas del proyecto.
· Da una estimación conservadora y fundada sobre el número de beneficiarios potenciales. Distingue, si es posible, por género, edad y estado socio-económico. Describe las áreas/mercados hacia los cuales planifica extenderse.
· Brinda una proyección del crecimiento de su iniciativa. ¿Cuántos beneficiarios logrará dentro del tiempo del proyecto de acompañamiento por el Programa AEA, e iniciativa más largo plazo? La proyeccion de crecimiento está ligada a la demanda de la energía, con lo cual se puede replicar el modelo en una fase 2 a una planta mas grande.
· Escalamiento. Una vez tengamos la 1ra. planta generadora, es facil crear más unidades en la zona pues el potencial es enorme para generacion hidraulica.
- El modelo es el mismo que se usa en Colombia y en Europa, donde el dueño de los derechos se asocia con un aliado experto en el negocio
· Nuestra estrategia es operar comercialmente el proyecto durante el tiempo que dure la concesion, tipicamente 20 años, de la mano de un socio financiero que ponga el capital necesario para la construccion. Este actor puede salir del negocio tras algunos años de consolidacion, y vender su participacion con un multiplicador de 4 o 5 veces su inversion.</t>
  </si>
  <si>
    <t>LINK AL FLUJO DE CAJA DEL PROYECTO: https://www.dropbox.com/s/945gjutz4dcw7k8/FlujoCaja_CAPEX_Opex_Personal_PCH_10MW%20%281%29%20jjb.xls?dl=0</t>
  </si>
  <si>
    <t>La sensibilidad o vulnerabilidad de la iniciativa al cambio climatico es muy baja, pues en las regiones selvaticas como es el Uraba Antioqueco tiende a llover mucho todo el año, lo cual permite que la region dependa menos de las fuentes tradicionales de energia contaminante como las plantas térmicas.  La iniciativa crea nuevas fuentes de energia renovable que tienen el efecto de disminuir la dependencia del pais al carbon como combustible, con lo cual se reduce sustancialmente el efecto invernadero. Lo anterior hace al pais menos sensible ante la probabilidad de racionamiento en epoca de sequia en las zonas mas vulnerables del pais como la costa y el Magdalena medio. Adicionalmente, produce  el efecto de que Antioquia sea menos dependiente de energía del sistema nacional al generar la demanda localmente. Esta zona es poco propensa a desastres naturales, pero la iniciativa contribuye a mitigar la probabilidad y frecuencia de desastres naturales en las zonas donde sí los hay como en el interior del pais, o en la costa que es muy vulnerables a inundaciones. Las mini centrales hidraulicas tienen el doble  efecto de generar energia limpia y renovable (no se acaba) y  entregar el agua utilizada en un estado mas limpio que la que recibe. Esta iniciativa esta alineada con la ley 99 colombiana, el acuerdo de Kioto y la Convención Marco de las Naciones Unidas sobre Cambio Climático y la energía.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</si>
</sst>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4"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indexed="8"/>
      <name val="Times New Roman"/>
      <family val="1"/>
    </font>
    <font>
      <u/>
      <sz val="11"/>
      <color theme="10"/>
      <name val="Calibri"/>
      <family val="2"/>
      <scheme val="minor"/>
    </font>
    <font>
      <sz val="11"/>
      <color indexed="8"/>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8"/>
      <name val="Verdana"/>
    </font>
    <font>
      <u/>
      <sz val="11"/>
      <color indexed="12"/>
      <name val="Calibri"/>
      <family val="2"/>
    </font>
    <font>
      <b/>
      <sz val="11"/>
      <color indexed="8"/>
      <name val="Calibri"/>
      <family val="2"/>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7">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7"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0" xfId="0" applyFill="1" applyBorder="1" applyAlignment="1" applyProtection="1">
      <alignment vertical="center" wrapText="1"/>
    </xf>
    <xf numFmtId="0" fontId="0" fillId="2" borderId="41" xfId="0" applyFill="1" applyBorder="1" applyProtection="1">
      <protection locked="0"/>
    </xf>
    <xf numFmtId="0" fontId="0" fillId="2" borderId="42"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8"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23" fillId="2" borderId="1" xfId="0" applyFont="1" applyFill="1" applyBorder="1" applyAlignment="1" applyProtection="1">
      <alignment vertical="center" wrapText="1"/>
      <protection locked="0"/>
    </xf>
    <xf numFmtId="0" fontId="14" fillId="0" borderId="35" xfId="0" applyFont="1" applyFill="1" applyBorder="1" applyAlignment="1" applyProtection="1">
      <alignment horizontal="left" vertical="center" wrapText="1"/>
      <protection locked="0"/>
    </xf>
    <xf numFmtId="3" fontId="7" fillId="0" borderId="33" xfId="0" applyNumberFormat="1" applyFont="1" applyFill="1" applyBorder="1" applyAlignment="1" applyProtection="1">
      <alignment horizontal="left" vertical="center" wrapText="1"/>
      <protection locked="0"/>
    </xf>
    <xf numFmtId="3" fontId="0" fillId="0" borderId="20" xfId="0" applyNumberFormat="1" applyFont="1" applyFill="1" applyBorder="1" applyAlignment="1" applyProtection="1">
      <alignment horizontal="left"/>
      <protection locked="0"/>
    </xf>
    <xf numFmtId="3" fontId="7" fillId="0" borderId="35" xfId="0" applyNumberFormat="1" applyFont="1" applyFill="1" applyBorder="1" applyAlignment="1" applyProtection="1">
      <alignment horizontal="left" vertical="center" wrapText="1"/>
      <protection locked="0"/>
    </xf>
    <xf numFmtId="3" fontId="14" fillId="0" borderId="33" xfId="0" applyNumberFormat="1" applyFont="1" applyFill="1" applyBorder="1" applyAlignment="1" applyProtection="1">
      <alignment horizontal="left" vertical="center" wrapText="1"/>
      <protection locked="0"/>
    </xf>
    <xf numFmtId="165" fontId="14" fillId="0" borderId="22" xfId="0" applyNumberFormat="1" applyFont="1" applyBorder="1" applyAlignment="1" applyProtection="1">
      <alignment horizontal="center" vertical="center" wrapText="1"/>
      <protection locked="0"/>
    </xf>
    <xf numFmtId="0" fontId="0" fillId="0" borderId="0" xfId="0" applyProtection="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3" fontId="0" fillId="2" borderId="1" xfId="0" applyNumberFormat="1" applyFill="1" applyBorder="1" applyAlignment="1" applyProtection="1">
      <alignment horizontal="left" vertical="center" wrapText="1"/>
      <protection locked="0"/>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14" fontId="0" fillId="2" borderId="1" xfId="0" applyNumberFormat="1"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2" fillId="2" borderId="1" xfId="3" applyFont="1" applyFill="1" applyBorder="1" applyAlignment="1" applyProtection="1">
      <alignment horizontal="left" vertical="center" wrapText="1"/>
      <protection locked="0"/>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6"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3"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0" fillId="0" borderId="34" xfId="0"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34"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2" xfId="0" applyFont="1" applyFill="1" applyBorder="1" applyAlignment="1" applyProtection="1">
      <alignment horizontal="center" vertical="center" wrapText="1"/>
    </xf>
    <xf numFmtId="0" fontId="6" fillId="9" borderId="39" xfId="0" applyFont="1" applyFill="1" applyBorder="1" applyAlignment="1" applyProtection="1">
      <alignment horizontal="center" vertical="center" wrapText="1"/>
    </xf>
    <xf numFmtId="0" fontId="6" fillId="7" borderId="36" xfId="0" applyFont="1" applyFill="1" applyBorder="1" applyAlignment="1" applyProtection="1">
      <alignment horizontal="center" vertical="center" wrapText="1"/>
    </xf>
    <xf numFmtId="0" fontId="6" fillId="7" borderId="34"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etcol.com/" TargetMode="External"/><Relationship Id="rId2" Type="http://schemas.openxmlformats.org/officeDocument/2006/relationships/hyperlink" Target="mailto:LVASQUEZCOL@GMAIL.COM" TargetMode="External"/><Relationship Id="rId1" Type="http://schemas.openxmlformats.org/officeDocument/2006/relationships/hyperlink" Target="mailto:lvasquezcol@gmail.com" TargetMode="External"/><Relationship Id="rId4" Type="http://schemas.openxmlformats.org/officeDocument/2006/relationships/hyperlink" Target="mailto:johnbaenar@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CJ428"/>
  <sheetViews>
    <sheetView topLeftCell="A76" zoomScale="85" zoomScaleNormal="85" zoomScaleSheetLayoutView="120" zoomScalePageLayoutView="85" workbookViewId="0">
      <selection activeCell="F88" sqref="F88"/>
    </sheetView>
  </sheetViews>
  <sheetFormatPr baseColWidth="10" defaultColWidth="30.6640625" defaultRowHeight="14.4" x14ac:dyDescent="0.3"/>
  <cols>
    <col min="1" max="1" width="3.109375" style="8" customWidth="1"/>
    <col min="2" max="2" width="33.44140625" style="9" customWidth="1"/>
    <col min="3" max="3" width="4.6640625" style="9" customWidth="1"/>
    <col min="4" max="4" width="31.109375" style="9" customWidth="1"/>
    <col min="5" max="5" width="4.6640625" style="9" customWidth="1"/>
    <col min="6" max="6" width="29.6640625" style="8" customWidth="1"/>
    <col min="7" max="7" width="1.6640625" style="8" customWidth="1"/>
    <col min="8" max="8" width="38.33203125" style="8" customWidth="1"/>
    <col min="9" max="88" width="30.6640625" style="8"/>
    <col min="89" max="16384" width="30.6640625" style="9"/>
  </cols>
  <sheetData>
    <row r="1" spans="2:8" s="8" customFormat="1" ht="6" customHeight="1" x14ac:dyDescent="0.3"/>
    <row r="2" spans="2:8" s="8" customFormat="1" ht="48" customHeight="1" x14ac:dyDescent="0.3">
      <c r="B2" s="122" t="s">
        <v>126</v>
      </c>
      <c r="C2" s="122"/>
      <c r="D2" s="122"/>
      <c r="E2" s="122"/>
      <c r="F2" s="122"/>
    </row>
    <row r="3" spans="2:8" s="8" customFormat="1" ht="5.25" customHeight="1" x14ac:dyDescent="0.3"/>
    <row r="4" spans="2:8" s="8" customFormat="1" ht="48.75" customHeight="1" x14ac:dyDescent="0.3">
      <c r="B4" s="110" t="s">
        <v>45</v>
      </c>
      <c r="C4" s="110"/>
      <c r="D4" s="110"/>
      <c r="E4" s="110"/>
      <c r="F4" s="110"/>
    </row>
    <row r="5" spans="2:8" s="8" customFormat="1" ht="5.25" customHeight="1" thickBot="1" x14ac:dyDescent="0.35"/>
    <row r="6" spans="2:8" s="8" customFormat="1" x14ac:dyDescent="0.3">
      <c r="B6" s="117" t="s">
        <v>100</v>
      </c>
      <c r="C6" s="118"/>
      <c r="D6" s="118"/>
      <c r="E6" s="118"/>
      <c r="F6" s="119"/>
    </row>
    <row r="7" spans="2:8" s="8" customFormat="1" ht="36" customHeight="1" x14ac:dyDescent="0.3">
      <c r="B7" s="7" t="s">
        <v>130</v>
      </c>
      <c r="C7" s="112" t="s">
        <v>177</v>
      </c>
      <c r="D7" s="113"/>
      <c r="E7" s="113"/>
      <c r="F7" s="114"/>
      <c r="H7" s="13"/>
    </row>
    <row r="8" spans="2:8" s="8" customFormat="1" ht="34.5" customHeight="1" x14ac:dyDescent="0.3">
      <c r="B8" s="115" t="s">
        <v>131</v>
      </c>
      <c r="C8" s="116"/>
      <c r="D8" s="116"/>
      <c r="E8" s="116"/>
      <c r="F8" s="21">
        <v>15</v>
      </c>
    </row>
    <row r="9" spans="2:8" s="8" customFormat="1" ht="25.5" customHeight="1" x14ac:dyDescent="0.3">
      <c r="B9" s="115" t="s">
        <v>134</v>
      </c>
      <c r="C9" s="116"/>
      <c r="D9" s="116"/>
      <c r="E9" s="116"/>
      <c r="F9" s="79">
        <f>'FINANCIAMIENTO PROYECTO'!D20</f>
        <v>516500</v>
      </c>
      <c r="H9" s="8" t="s">
        <v>71</v>
      </c>
    </row>
    <row r="10" spans="2:8" s="8" customFormat="1" ht="24" customHeight="1" x14ac:dyDescent="0.3">
      <c r="B10" s="115" t="s">
        <v>135</v>
      </c>
      <c r="C10" s="116"/>
      <c r="D10" s="116"/>
      <c r="E10" s="116"/>
      <c r="F10" s="79">
        <f>'FINANCIAMIENTO PROYECTO'!E20</f>
        <v>250000</v>
      </c>
      <c r="H10" s="8" t="s">
        <v>71</v>
      </c>
    </row>
    <row r="11" spans="2:8" s="8" customFormat="1" ht="24" customHeight="1" x14ac:dyDescent="0.3">
      <c r="B11" s="115" t="s">
        <v>136</v>
      </c>
      <c r="C11" s="116"/>
      <c r="D11" s="116"/>
      <c r="E11" s="116"/>
      <c r="F11" s="79">
        <f>'FINANCIAMIENTO PROYECTO'!J20+'FINANCIAMIENTO PROYECTO'!K20</f>
        <v>266500</v>
      </c>
      <c r="H11" s="8" t="s">
        <v>71</v>
      </c>
    </row>
    <row r="12" spans="2:8" ht="21.75" customHeight="1" x14ac:dyDescent="0.3">
      <c r="B12" s="115" t="s">
        <v>144</v>
      </c>
      <c r="C12" s="116"/>
      <c r="D12" s="116"/>
      <c r="E12" s="116"/>
      <c r="F12" s="20" t="s">
        <v>51</v>
      </c>
    </row>
    <row r="13" spans="2:8" ht="23.25" customHeight="1" x14ac:dyDescent="0.3">
      <c r="B13" s="115" t="s">
        <v>145</v>
      </c>
      <c r="C13" s="116"/>
      <c r="D13" s="116"/>
      <c r="E13" s="116"/>
      <c r="F13" s="21" t="s">
        <v>52</v>
      </c>
    </row>
    <row r="14" spans="2:8" ht="90.75" customHeight="1" x14ac:dyDescent="0.3">
      <c r="B14" s="58" t="s">
        <v>143</v>
      </c>
      <c r="C14" s="94" t="s">
        <v>178</v>
      </c>
      <c r="D14" s="94"/>
      <c r="E14" s="94"/>
      <c r="F14" s="95"/>
    </row>
    <row r="15" spans="2:8" ht="80.25" customHeight="1" x14ac:dyDescent="0.3">
      <c r="B15" s="40" t="s">
        <v>137</v>
      </c>
      <c r="C15" s="94" t="s">
        <v>176</v>
      </c>
      <c r="D15" s="94"/>
      <c r="E15" s="94"/>
      <c r="F15" s="95"/>
    </row>
    <row r="16" spans="2:8" ht="80.25" customHeight="1" thickBot="1" x14ac:dyDescent="0.35">
      <c r="B16" s="12" t="s">
        <v>75</v>
      </c>
      <c r="C16" s="120" t="s">
        <v>53</v>
      </c>
      <c r="D16" s="120"/>
      <c r="E16" s="120"/>
      <c r="F16" s="121"/>
    </row>
    <row r="17" spans="2:5" s="8" customFormat="1" ht="8.25" customHeight="1" thickBot="1" x14ac:dyDescent="0.35"/>
    <row r="18" spans="2:5" ht="20.25" customHeight="1" thickBot="1" x14ac:dyDescent="0.35">
      <c r="B18" s="124" t="s">
        <v>138</v>
      </c>
      <c r="C18" s="125"/>
      <c r="D18" s="125"/>
      <c r="E18" s="126"/>
    </row>
    <row r="19" spans="2:5" x14ac:dyDescent="0.3">
      <c r="B19" s="14" t="s">
        <v>84</v>
      </c>
      <c r="C19" s="105" t="s">
        <v>30</v>
      </c>
      <c r="D19" s="105"/>
      <c r="E19" s="106"/>
    </row>
    <row r="20" spans="2:5" x14ac:dyDescent="0.3">
      <c r="B20" s="10" t="s">
        <v>85</v>
      </c>
      <c r="C20" s="94" t="s">
        <v>31</v>
      </c>
      <c r="D20" s="94"/>
      <c r="E20" s="95"/>
    </row>
    <row r="21" spans="2:5" ht="16.5" customHeight="1" x14ac:dyDescent="0.3">
      <c r="B21" s="7" t="s">
        <v>88</v>
      </c>
      <c r="C21" s="94" t="s">
        <v>32</v>
      </c>
      <c r="D21" s="94"/>
      <c r="E21" s="95"/>
    </row>
    <row r="22" spans="2:5" x14ac:dyDescent="0.3">
      <c r="B22" s="10" t="s">
        <v>86</v>
      </c>
      <c r="C22" s="94" t="s">
        <v>33</v>
      </c>
      <c r="D22" s="94"/>
      <c r="E22" s="95"/>
    </row>
    <row r="23" spans="2:5" x14ac:dyDescent="0.3">
      <c r="B23" s="10" t="s">
        <v>159</v>
      </c>
      <c r="C23" s="94" t="s">
        <v>55</v>
      </c>
      <c r="D23" s="94"/>
      <c r="E23" s="95"/>
    </row>
    <row r="24" spans="2:5" x14ac:dyDescent="0.3">
      <c r="B24" s="10" t="s">
        <v>151</v>
      </c>
      <c r="C24" s="94" t="s">
        <v>56</v>
      </c>
      <c r="D24" s="94"/>
      <c r="E24" s="95"/>
    </row>
    <row r="25" spans="2:5" x14ac:dyDescent="0.3">
      <c r="B25" s="10" t="s">
        <v>160</v>
      </c>
      <c r="C25" s="94" t="s">
        <v>57</v>
      </c>
      <c r="D25" s="94"/>
      <c r="E25" s="95"/>
    </row>
    <row r="26" spans="2:5" x14ac:dyDescent="0.3">
      <c r="B26" s="10" t="s">
        <v>152</v>
      </c>
      <c r="C26" s="94" t="s">
        <v>58</v>
      </c>
      <c r="D26" s="94"/>
      <c r="E26" s="95"/>
    </row>
    <row r="27" spans="2:5" x14ac:dyDescent="0.3">
      <c r="B27" s="10" t="s">
        <v>161</v>
      </c>
      <c r="C27" s="94">
        <v>3208035187</v>
      </c>
      <c r="D27" s="94"/>
      <c r="E27" s="95"/>
    </row>
    <row r="28" spans="2:5" x14ac:dyDescent="0.3">
      <c r="B28" s="10" t="s">
        <v>162</v>
      </c>
      <c r="C28" s="93" t="s">
        <v>59</v>
      </c>
      <c r="D28" s="94"/>
      <c r="E28" s="95"/>
    </row>
    <row r="29" spans="2:5" ht="28.8" x14ac:dyDescent="0.3">
      <c r="B29" s="18" t="s">
        <v>107</v>
      </c>
      <c r="C29" s="94" t="s">
        <v>29</v>
      </c>
      <c r="D29" s="94"/>
      <c r="E29" s="95"/>
    </row>
    <row r="30" spans="2:5" x14ac:dyDescent="0.3">
      <c r="B30" s="10" t="s">
        <v>114</v>
      </c>
      <c r="C30" s="94">
        <v>15</v>
      </c>
      <c r="D30" s="94"/>
      <c r="E30" s="95"/>
    </row>
    <row r="31" spans="2:5" ht="58.2" thickBot="1" x14ac:dyDescent="0.35">
      <c r="B31" s="18" t="s">
        <v>118</v>
      </c>
      <c r="C31" s="120" t="s">
        <v>194</v>
      </c>
      <c r="D31" s="120"/>
      <c r="E31" s="121"/>
    </row>
    <row r="32" spans="2:5" s="8" customFormat="1" ht="9.75" customHeight="1" thickBot="1" x14ac:dyDescent="0.35"/>
    <row r="33" spans="2:5" s="8" customFormat="1" ht="16.5" customHeight="1" thickBot="1" x14ac:dyDescent="0.35">
      <c r="B33" s="124" t="s">
        <v>139</v>
      </c>
      <c r="C33" s="125"/>
      <c r="D33" s="125"/>
      <c r="E33" s="126"/>
    </row>
    <row r="34" spans="2:5" s="8" customFormat="1" ht="27" customHeight="1" x14ac:dyDescent="0.3">
      <c r="B34" s="6" t="s">
        <v>90</v>
      </c>
      <c r="C34" s="105" t="s">
        <v>61</v>
      </c>
      <c r="D34" s="105"/>
      <c r="E34" s="106"/>
    </row>
    <row r="35" spans="2:5" s="8" customFormat="1" ht="16.5" customHeight="1" x14ac:dyDescent="0.3">
      <c r="B35" s="7" t="s">
        <v>91</v>
      </c>
      <c r="C35" s="94" t="s">
        <v>60</v>
      </c>
      <c r="D35" s="94"/>
      <c r="E35" s="95"/>
    </row>
    <row r="36" spans="2:5" s="8" customFormat="1" ht="16.5" customHeight="1" x14ac:dyDescent="0.3">
      <c r="B36" s="7" t="s">
        <v>89</v>
      </c>
      <c r="C36" s="94" t="s">
        <v>186</v>
      </c>
      <c r="D36" s="94"/>
      <c r="E36" s="95"/>
    </row>
    <row r="37" spans="2:5" s="8" customFormat="1" ht="16.5" customHeight="1" x14ac:dyDescent="0.3">
      <c r="B37" s="7" t="s">
        <v>148</v>
      </c>
      <c r="C37" s="94">
        <v>861802</v>
      </c>
      <c r="D37" s="94"/>
      <c r="E37" s="95"/>
    </row>
    <row r="38" spans="2:5" s="8" customFormat="1" ht="16.5" customHeight="1" x14ac:dyDescent="0.3">
      <c r="B38" s="7" t="s">
        <v>149</v>
      </c>
      <c r="C38" s="94" t="s">
        <v>187</v>
      </c>
      <c r="D38" s="94"/>
      <c r="E38" s="95"/>
    </row>
    <row r="39" spans="2:5" s="8" customFormat="1" ht="16.5" customHeight="1" x14ac:dyDescent="0.3">
      <c r="B39" s="7" t="s">
        <v>93</v>
      </c>
      <c r="C39" s="94" t="s">
        <v>62</v>
      </c>
      <c r="D39" s="94"/>
      <c r="E39" s="95"/>
    </row>
    <row r="40" spans="2:5" s="8" customFormat="1" ht="16.5" customHeight="1" x14ac:dyDescent="0.3">
      <c r="B40" s="7" t="s">
        <v>92</v>
      </c>
      <c r="C40" s="94" t="s">
        <v>34</v>
      </c>
      <c r="D40" s="94"/>
      <c r="E40" s="95"/>
    </row>
    <row r="41" spans="2:5" s="8" customFormat="1" ht="16.5" customHeight="1" x14ac:dyDescent="0.3">
      <c r="B41" s="7" t="s">
        <v>88</v>
      </c>
      <c r="C41" s="94">
        <v>79433699</v>
      </c>
      <c r="D41" s="94"/>
      <c r="E41" s="95"/>
    </row>
    <row r="42" spans="2:5" s="8" customFormat="1" ht="16.5" customHeight="1" x14ac:dyDescent="0.3">
      <c r="B42" s="10" t="s">
        <v>150</v>
      </c>
      <c r="C42" s="94" t="s">
        <v>188</v>
      </c>
      <c r="D42" s="94"/>
      <c r="E42" s="95"/>
    </row>
    <row r="43" spans="2:5" s="8" customFormat="1" ht="16.5" customHeight="1" x14ac:dyDescent="0.3">
      <c r="B43" s="7" t="s">
        <v>160</v>
      </c>
      <c r="C43" s="94" t="s">
        <v>57</v>
      </c>
      <c r="D43" s="94"/>
      <c r="E43" s="95"/>
    </row>
    <row r="44" spans="2:5" s="8" customFormat="1" ht="16.5" customHeight="1" x14ac:dyDescent="0.3">
      <c r="B44" s="7" t="s">
        <v>152</v>
      </c>
      <c r="C44" s="94" t="s">
        <v>58</v>
      </c>
      <c r="D44" s="94"/>
      <c r="E44" s="95"/>
    </row>
    <row r="45" spans="2:5" s="8" customFormat="1" ht="16.5" customHeight="1" x14ac:dyDescent="0.3">
      <c r="B45" s="10" t="s">
        <v>153</v>
      </c>
      <c r="C45" s="111">
        <v>573208035187</v>
      </c>
      <c r="D45" s="94"/>
      <c r="E45" s="95"/>
    </row>
    <row r="46" spans="2:5" s="8" customFormat="1" ht="16.5" customHeight="1" x14ac:dyDescent="0.3">
      <c r="B46" s="10" t="s">
        <v>154</v>
      </c>
      <c r="C46" s="94" t="s">
        <v>189</v>
      </c>
      <c r="D46" s="94"/>
      <c r="E46" s="95"/>
    </row>
    <row r="47" spans="2:5" s="8" customFormat="1" ht="16.5" customHeight="1" x14ac:dyDescent="0.3">
      <c r="B47" s="7" t="s">
        <v>106</v>
      </c>
      <c r="C47" s="94">
        <v>5714145780</v>
      </c>
      <c r="D47" s="94"/>
      <c r="E47" s="95"/>
    </row>
    <row r="48" spans="2:5" s="8" customFormat="1" ht="16.5" customHeight="1" x14ac:dyDescent="0.3">
      <c r="B48" s="7" t="s">
        <v>155</v>
      </c>
      <c r="C48" s="94" t="s">
        <v>190</v>
      </c>
      <c r="D48" s="94"/>
      <c r="E48" s="95"/>
    </row>
    <row r="49" spans="2:5" s="8" customFormat="1" ht="62.25" customHeight="1" x14ac:dyDescent="0.3">
      <c r="B49" s="7" t="s">
        <v>117</v>
      </c>
      <c r="C49" s="90" t="s">
        <v>193</v>
      </c>
      <c r="D49" s="91"/>
      <c r="E49" s="92"/>
    </row>
    <row r="50" spans="2:5" s="8" customFormat="1" ht="18.75" customHeight="1" x14ac:dyDescent="0.3">
      <c r="B50" s="7" t="s">
        <v>119</v>
      </c>
      <c r="C50" s="90">
        <v>17</v>
      </c>
      <c r="D50" s="91"/>
      <c r="E50" s="92"/>
    </row>
    <row r="51" spans="2:5" s="8" customFormat="1" ht="61.5" customHeight="1" x14ac:dyDescent="0.3">
      <c r="B51" s="7" t="s">
        <v>87</v>
      </c>
      <c r="C51" s="107" t="s">
        <v>35</v>
      </c>
      <c r="D51" s="108"/>
      <c r="E51" s="109"/>
    </row>
    <row r="52" spans="2:5" s="8" customFormat="1" ht="16.5" customHeight="1" x14ac:dyDescent="0.3">
      <c r="B52" s="96" t="s">
        <v>95</v>
      </c>
      <c r="C52" s="97"/>
      <c r="D52" s="97"/>
      <c r="E52" s="98"/>
    </row>
    <row r="53" spans="2:5" s="8" customFormat="1" ht="16.5" customHeight="1" x14ac:dyDescent="0.3">
      <c r="B53" s="7" t="s">
        <v>101</v>
      </c>
      <c r="C53" s="1" t="s">
        <v>36</v>
      </c>
      <c r="D53" s="11" t="s">
        <v>94</v>
      </c>
      <c r="E53" s="2"/>
    </row>
    <row r="54" spans="2:5" s="8" customFormat="1" ht="16.5" customHeight="1" x14ac:dyDescent="0.3">
      <c r="B54" s="96" t="s">
        <v>96</v>
      </c>
      <c r="C54" s="97"/>
      <c r="D54" s="97"/>
      <c r="E54" s="98"/>
    </row>
    <row r="55" spans="2:5" s="8" customFormat="1" ht="16.5" customHeight="1" x14ac:dyDescent="0.3">
      <c r="B55" s="7" t="s">
        <v>156</v>
      </c>
      <c r="C55" s="3" t="s">
        <v>36</v>
      </c>
      <c r="D55" s="11" t="s">
        <v>97</v>
      </c>
      <c r="E55" s="2"/>
    </row>
    <row r="56" spans="2:5" s="8" customFormat="1" ht="16.5" customHeight="1" x14ac:dyDescent="0.3">
      <c r="B56" s="7" t="s">
        <v>80</v>
      </c>
      <c r="C56" s="3"/>
      <c r="D56" s="11" t="s">
        <v>81</v>
      </c>
      <c r="E56" s="2"/>
    </row>
    <row r="57" spans="2:5" s="8" customFormat="1" ht="16.5" customHeight="1" x14ac:dyDescent="0.3">
      <c r="B57" s="7" t="s">
        <v>98</v>
      </c>
      <c r="C57" s="3"/>
      <c r="D57" s="11" t="s">
        <v>110</v>
      </c>
      <c r="E57" s="2"/>
    </row>
    <row r="58" spans="2:5" s="8" customFormat="1" ht="16.5" customHeight="1" x14ac:dyDescent="0.3">
      <c r="B58" s="7" t="s">
        <v>132</v>
      </c>
      <c r="C58" s="4"/>
      <c r="D58" s="11" t="s">
        <v>82</v>
      </c>
      <c r="E58" s="5"/>
    </row>
    <row r="59" spans="2:5" s="8" customFormat="1" ht="16.5" customHeight="1" thickBot="1" x14ac:dyDescent="0.35">
      <c r="B59" s="12" t="s">
        <v>83</v>
      </c>
      <c r="C59" s="99"/>
      <c r="D59" s="100"/>
      <c r="E59" s="101"/>
    </row>
    <row r="60" spans="2:5" s="8" customFormat="1" ht="9.75" customHeight="1" thickBot="1" x14ac:dyDescent="0.35"/>
    <row r="61" spans="2:5" s="8" customFormat="1" ht="15.75" customHeight="1" thickBot="1" x14ac:dyDescent="0.35">
      <c r="B61" s="124" t="s">
        <v>140</v>
      </c>
      <c r="C61" s="125"/>
      <c r="D61" s="125"/>
      <c r="E61" s="126"/>
    </row>
    <row r="62" spans="2:5" s="8" customFormat="1" ht="27" customHeight="1" x14ac:dyDescent="0.3">
      <c r="B62" s="6" t="s">
        <v>90</v>
      </c>
      <c r="C62" s="105" t="s">
        <v>37</v>
      </c>
      <c r="D62" s="105"/>
      <c r="E62" s="106"/>
    </row>
    <row r="63" spans="2:5" s="8" customFormat="1" ht="16.5" customHeight="1" x14ac:dyDescent="0.3">
      <c r="B63" s="7" t="s">
        <v>91</v>
      </c>
      <c r="C63" s="94" t="s">
        <v>38</v>
      </c>
      <c r="D63" s="94"/>
      <c r="E63" s="95"/>
    </row>
    <row r="64" spans="2:5" s="8" customFormat="1" ht="16.5" customHeight="1" x14ac:dyDescent="0.3">
      <c r="B64" s="7" t="s">
        <v>89</v>
      </c>
      <c r="C64" s="94">
        <v>9003275490</v>
      </c>
      <c r="D64" s="94"/>
      <c r="E64" s="95"/>
    </row>
    <row r="65" spans="2:5" s="8" customFormat="1" ht="16.5" customHeight="1" x14ac:dyDescent="0.3">
      <c r="B65" s="7" t="s">
        <v>148</v>
      </c>
      <c r="C65" s="94">
        <v>1949957</v>
      </c>
      <c r="D65" s="94"/>
      <c r="E65" s="95"/>
    </row>
    <row r="66" spans="2:5" s="8" customFormat="1" ht="16.5" customHeight="1" x14ac:dyDescent="0.3">
      <c r="B66" s="7" t="s">
        <v>149</v>
      </c>
      <c r="C66" s="123">
        <v>40154</v>
      </c>
      <c r="D66" s="94"/>
      <c r="E66" s="95"/>
    </row>
    <row r="67" spans="2:5" s="8" customFormat="1" ht="16.5" customHeight="1" x14ac:dyDescent="0.3">
      <c r="B67" s="7" t="s">
        <v>93</v>
      </c>
      <c r="C67" s="94" t="s">
        <v>39</v>
      </c>
      <c r="D67" s="94"/>
      <c r="E67" s="95"/>
    </row>
    <row r="68" spans="2:5" s="8" customFormat="1" ht="16.5" customHeight="1" x14ac:dyDescent="0.3">
      <c r="B68" s="7" t="s">
        <v>92</v>
      </c>
      <c r="C68" s="94" t="s">
        <v>31</v>
      </c>
      <c r="D68" s="94"/>
      <c r="E68" s="95"/>
    </row>
    <row r="69" spans="2:5" s="8" customFormat="1" ht="16.5" customHeight="1" x14ac:dyDescent="0.3">
      <c r="B69" s="7" t="s">
        <v>88</v>
      </c>
      <c r="C69" s="94">
        <v>80426810</v>
      </c>
      <c r="D69" s="94"/>
      <c r="E69" s="95"/>
    </row>
    <row r="70" spans="2:5" s="8" customFormat="1" ht="16.5" customHeight="1" x14ac:dyDescent="0.3">
      <c r="B70" s="10" t="s">
        <v>150</v>
      </c>
      <c r="C70" s="94" t="s">
        <v>179</v>
      </c>
      <c r="D70" s="94"/>
      <c r="E70" s="95"/>
    </row>
    <row r="71" spans="2:5" s="8" customFormat="1" ht="16.5" customHeight="1" x14ac:dyDescent="0.3">
      <c r="B71" s="7" t="s">
        <v>160</v>
      </c>
      <c r="C71" s="94" t="s">
        <v>40</v>
      </c>
      <c r="D71" s="94"/>
      <c r="E71" s="95"/>
    </row>
    <row r="72" spans="2:5" s="8" customFormat="1" ht="16.5" customHeight="1" x14ac:dyDescent="0.3">
      <c r="B72" s="7" t="s">
        <v>152</v>
      </c>
      <c r="C72" s="94" t="s">
        <v>51</v>
      </c>
      <c r="D72" s="94"/>
      <c r="E72" s="95"/>
    </row>
    <row r="73" spans="2:5" s="8" customFormat="1" ht="16.5" customHeight="1" x14ac:dyDescent="0.3">
      <c r="B73" s="10" t="s">
        <v>153</v>
      </c>
      <c r="C73" s="94">
        <v>3208035187</v>
      </c>
      <c r="D73" s="94"/>
      <c r="E73" s="95"/>
    </row>
    <row r="74" spans="2:5" s="8" customFormat="1" ht="16.5" customHeight="1" x14ac:dyDescent="0.3">
      <c r="B74" s="10" t="s">
        <v>154</v>
      </c>
      <c r="C74" s="93" t="s">
        <v>41</v>
      </c>
      <c r="D74" s="94"/>
      <c r="E74" s="95"/>
    </row>
    <row r="75" spans="2:5" s="8" customFormat="1" ht="16.5" customHeight="1" x14ac:dyDescent="0.3">
      <c r="B75" s="7" t="s">
        <v>106</v>
      </c>
      <c r="C75" s="94">
        <v>4672749</v>
      </c>
      <c r="D75" s="94"/>
      <c r="E75" s="95"/>
    </row>
    <row r="76" spans="2:5" s="8" customFormat="1" ht="16.5" customHeight="1" x14ac:dyDescent="0.3">
      <c r="B76" s="7" t="s">
        <v>155</v>
      </c>
      <c r="C76" s="93" t="s">
        <v>42</v>
      </c>
      <c r="D76" s="94"/>
      <c r="E76" s="95"/>
    </row>
    <row r="77" spans="2:5" s="8" customFormat="1" ht="62.25" customHeight="1" x14ac:dyDescent="0.3">
      <c r="B77" s="7" t="s">
        <v>117</v>
      </c>
      <c r="C77" s="90" t="s">
        <v>180</v>
      </c>
      <c r="D77" s="91"/>
      <c r="E77" s="92"/>
    </row>
    <row r="78" spans="2:5" s="8" customFormat="1" ht="66" customHeight="1" x14ac:dyDescent="0.3">
      <c r="B78" s="7" t="s">
        <v>87</v>
      </c>
      <c r="C78" s="107" t="s">
        <v>35</v>
      </c>
      <c r="D78" s="108"/>
      <c r="E78" s="109"/>
    </row>
    <row r="79" spans="2:5" s="8" customFormat="1" ht="16.5" customHeight="1" x14ac:dyDescent="0.3">
      <c r="B79" s="96" t="s">
        <v>95</v>
      </c>
      <c r="C79" s="97"/>
      <c r="D79" s="97"/>
      <c r="E79" s="98"/>
    </row>
    <row r="80" spans="2:5" s="8" customFormat="1" ht="16.5" customHeight="1" x14ac:dyDescent="0.3">
      <c r="B80" s="7" t="s">
        <v>101</v>
      </c>
      <c r="C80" s="80"/>
      <c r="D80" s="11" t="s">
        <v>94</v>
      </c>
      <c r="E80" s="81"/>
    </row>
    <row r="81" spans="2:5" s="8" customFormat="1" ht="16.5" customHeight="1" x14ac:dyDescent="0.3">
      <c r="B81" s="96" t="s">
        <v>96</v>
      </c>
      <c r="C81" s="97"/>
      <c r="D81" s="97"/>
      <c r="E81" s="98"/>
    </row>
    <row r="82" spans="2:5" s="8" customFormat="1" ht="16.5" customHeight="1" x14ac:dyDescent="0.3">
      <c r="B82" s="7" t="s">
        <v>156</v>
      </c>
      <c r="C82" s="3" t="s">
        <v>36</v>
      </c>
      <c r="D82" s="11" t="s">
        <v>97</v>
      </c>
      <c r="E82" s="2"/>
    </row>
    <row r="83" spans="2:5" s="8" customFormat="1" ht="16.5" customHeight="1" x14ac:dyDescent="0.3">
      <c r="B83" s="7" t="s">
        <v>80</v>
      </c>
      <c r="C83" s="3"/>
      <c r="D83" s="11" t="s">
        <v>81</v>
      </c>
      <c r="E83" s="2"/>
    </row>
    <row r="84" spans="2:5" s="8" customFormat="1" ht="16.5" customHeight="1" x14ac:dyDescent="0.3">
      <c r="B84" s="7" t="s">
        <v>98</v>
      </c>
      <c r="C84" s="3"/>
      <c r="D84" s="11" t="s">
        <v>99</v>
      </c>
      <c r="E84" s="2"/>
    </row>
    <row r="85" spans="2:5" s="8" customFormat="1" ht="16.5" customHeight="1" x14ac:dyDescent="0.3">
      <c r="B85" s="7" t="s">
        <v>157</v>
      </c>
      <c r="C85" s="4"/>
      <c r="D85" s="11" t="s">
        <v>82</v>
      </c>
      <c r="E85" s="5"/>
    </row>
    <row r="86" spans="2:5" s="8" customFormat="1" ht="16.5" customHeight="1" x14ac:dyDescent="0.3">
      <c r="B86" s="41" t="s">
        <v>110</v>
      </c>
      <c r="C86" s="42"/>
      <c r="D86" s="11" t="s">
        <v>132</v>
      </c>
      <c r="E86" s="43"/>
    </row>
    <row r="87" spans="2:5" s="8" customFormat="1" ht="16.5" customHeight="1" thickBot="1" x14ac:dyDescent="0.35">
      <c r="B87" s="12" t="s">
        <v>83</v>
      </c>
      <c r="C87" s="99"/>
      <c r="D87" s="100"/>
      <c r="E87" s="101"/>
    </row>
    <row r="88" spans="2:5" s="8" customFormat="1" ht="16.5" customHeight="1" thickBot="1" x14ac:dyDescent="0.35"/>
    <row r="89" spans="2:5" s="8" customFormat="1" ht="15" thickBot="1" x14ac:dyDescent="0.35">
      <c r="B89" s="102" t="s">
        <v>141</v>
      </c>
      <c r="C89" s="103"/>
      <c r="D89" s="103"/>
      <c r="E89" s="104"/>
    </row>
    <row r="90" spans="2:5" s="8" customFormat="1" ht="27" customHeight="1" x14ac:dyDescent="0.3">
      <c r="B90" s="6" t="s">
        <v>90</v>
      </c>
      <c r="C90" s="105" t="s">
        <v>165</v>
      </c>
      <c r="D90" s="105"/>
      <c r="E90" s="106"/>
    </row>
    <row r="91" spans="2:5" s="8" customFormat="1" ht="16.5" customHeight="1" x14ac:dyDescent="0.3">
      <c r="B91" s="7" t="s">
        <v>91</v>
      </c>
      <c r="C91" s="94" t="s">
        <v>1</v>
      </c>
      <c r="D91" s="94"/>
      <c r="E91" s="95"/>
    </row>
    <row r="92" spans="2:5" s="8" customFormat="1" ht="16.5" customHeight="1" x14ac:dyDescent="0.3">
      <c r="B92" s="7" t="s">
        <v>89</v>
      </c>
      <c r="C92" s="94">
        <v>8110352783</v>
      </c>
      <c r="D92" s="94"/>
      <c r="E92" s="95"/>
    </row>
    <row r="93" spans="2:5" s="8" customFormat="1" ht="16.5" customHeight="1" x14ac:dyDescent="0.3">
      <c r="B93" s="7" t="s">
        <v>148</v>
      </c>
      <c r="C93" s="94">
        <v>2100655822</v>
      </c>
      <c r="D93" s="94"/>
      <c r="E93" s="95"/>
    </row>
    <row r="94" spans="2:5" s="8" customFormat="1" ht="16.5" customHeight="1" x14ac:dyDescent="0.3">
      <c r="B94" s="7" t="s">
        <v>149</v>
      </c>
      <c r="C94" s="94" t="s">
        <v>15</v>
      </c>
      <c r="D94" s="94"/>
      <c r="E94" s="95"/>
    </row>
    <row r="95" spans="2:5" s="8" customFormat="1" ht="16.5" customHeight="1" x14ac:dyDescent="0.3">
      <c r="B95" s="7" t="s">
        <v>93</v>
      </c>
      <c r="C95" s="94" t="s">
        <v>2</v>
      </c>
      <c r="D95" s="94"/>
      <c r="E95" s="95"/>
    </row>
    <row r="96" spans="2:5" s="8" customFormat="1" ht="16.5" customHeight="1" x14ac:dyDescent="0.3">
      <c r="B96" s="7" t="s">
        <v>92</v>
      </c>
      <c r="C96" s="94" t="s">
        <v>3</v>
      </c>
      <c r="D96" s="94"/>
      <c r="E96" s="95"/>
    </row>
    <row r="97" spans="2:5" s="8" customFormat="1" ht="16.5" customHeight="1" x14ac:dyDescent="0.3">
      <c r="B97" s="7" t="s">
        <v>88</v>
      </c>
      <c r="C97" s="94">
        <v>70114093</v>
      </c>
      <c r="D97" s="94"/>
      <c r="E97" s="95"/>
    </row>
    <row r="98" spans="2:5" s="8" customFormat="1" ht="16.5" customHeight="1" x14ac:dyDescent="0.3">
      <c r="B98" s="10" t="s">
        <v>150</v>
      </c>
      <c r="C98" s="94" t="s">
        <v>4</v>
      </c>
      <c r="D98" s="94"/>
      <c r="E98" s="95"/>
    </row>
    <row r="99" spans="2:5" s="8" customFormat="1" ht="16.5" customHeight="1" x14ac:dyDescent="0.3">
      <c r="B99" s="7" t="s">
        <v>160</v>
      </c>
      <c r="C99" s="94" t="s">
        <v>6</v>
      </c>
      <c r="D99" s="94"/>
      <c r="E99" s="95"/>
    </row>
    <row r="100" spans="2:5" s="8" customFormat="1" ht="16.5" customHeight="1" x14ac:dyDescent="0.3">
      <c r="B100" s="7" t="s">
        <v>152</v>
      </c>
      <c r="C100" s="94" t="s">
        <v>5</v>
      </c>
      <c r="D100" s="94"/>
      <c r="E100" s="95"/>
    </row>
    <row r="101" spans="2:5" s="8" customFormat="1" ht="16.5" customHeight="1" x14ac:dyDescent="0.3">
      <c r="B101" s="10" t="s">
        <v>153</v>
      </c>
      <c r="C101" s="94">
        <v>3003609252</v>
      </c>
      <c r="D101" s="94"/>
      <c r="E101" s="95"/>
    </row>
    <row r="102" spans="2:5" s="8" customFormat="1" ht="16.5" customHeight="1" x14ac:dyDescent="0.3">
      <c r="B102" s="10" t="s">
        <v>154</v>
      </c>
      <c r="C102" s="127" t="s">
        <v>7</v>
      </c>
      <c r="D102" s="94"/>
      <c r="E102" s="95"/>
    </row>
    <row r="103" spans="2:5" s="8" customFormat="1" ht="16.5" customHeight="1" x14ac:dyDescent="0.3">
      <c r="B103" s="7" t="s">
        <v>106</v>
      </c>
      <c r="C103" s="94">
        <v>3714029</v>
      </c>
      <c r="D103" s="94"/>
      <c r="E103" s="95"/>
    </row>
    <row r="104" spans="2:5" s="8" customFormat="1" ht="16.5" customHeight="1" x14ac:dyDescent="0.3">
      <c r="B104" s="7" t="s">
        <v>155</v>
      </c>
      <c r="C104" s="94" t="s">
        <v>191</v>
      </c>
      <c r="D104" s="94"/>
      <c r="E104" s="95"/>
    </row>
    <row r="105" spans="2:5" s="8" customFormat="1" ht="62.25" customHeight="1" x14ac:dyDescent="0.3">
      <c r="B105" s="7" t="s">
        <v>117</v>
      </c>
      <c r="C105" s="90" t="s">
        <v>192</v>
      </c>
      <c r="D105" s="91"/>
      <c r="E105" s="92"/>
    </row>
    <row r="106" spans="2:5" s="8" customFormat="1" ht="66" customHeight="1" x14ac:dyDescent="0.3">
      <c r="B106" s="7" t="s">
        <v>87</v>
      </c>
      <c r="C106" s="107" t="s">
        <v>16</v>
      </c>
      <c r="D106" s="108"/>
      <c r="E106" s="109"/>
    </row>
    <row r="107" spans="2:5" s="8" customFormat="1" ht="16.5" customHeight="1" x14ac:dyDescent="0.3">
      <c r="B107" s="96" t="s">
        <v>95</v>
      </c>
      <c r="C107" s="97"/>
      <c r="D107" s="97"/>
      <c r="E107" s="98"/>
    </row>
    <row r="108" spans="2:5" s="8" customFormat="1" ht="16.5" customHeight="1" x14ac:dyDescent="0.3">
      <c r="B108" s="7" t="s">
        <v>101</v>
      </c>
      <c r="C108" s="82"/>
      <c r="D108" s="11" t="s">
        <v>94</v>
      </c>
      <c r="E108" s="2" t="s">
        <v>36</v>
      </c>
    </row>
    <row r="109" spans="2:5" s="8" customFormat="1" ht="16.5" customHeight="1" x14ac:dyDescent="0.3">
      <c r="B109" s="96" t="s">
        <v>96</v>
      </c>
      <c r="C109" s="97"/>
      <c r="D109" s="97"/>
      <c r="E109" s="98"/>
    </row>
    <row r="110" spans="2:5" s="8" customFormat="1" ht="16.5" customHeight="1" x14ac:dyDescent="0.3">
      <c r="B110" s="7" t="s">
        <v>156</v>
      </c>
      <c r="C110" s="3"/>
      <c r="D110" s="11" t="s">
        <v>97</v>
      </c>
      <c r="E110" s="2"/>
    </row>
    <row r="111" spans="2:5" s="8" customFormat="1" ht="16.5" customHeight="1" x14ac:dyDescent="0.3">
      <c r="B111" s="7" t="s">
        <v>80</v>
      </c>
      <c r="C111" s="3"/>
      <c r="D111" s="11" t="s">
        <v>81</v>
      </c>
      <c r="E111" s="2" t="s">
        <v>0</v>
      </c>
    </row>
    <row r="112" spans="2:5" s="8" customFormat="1" ht="16.5" customHeight="1" x14ac:dyDescent="0.3">
      <c r="B112" s="7" t="s">
        <v>98</v>
      </c>
      <c r="C112" s="3"/>
      <c r="D112" s="11" t="s">
        <v>99</v>
      </c>
      <c r="E112" s="2"/>
    </row>
    <row r="113" spans="2:5" s="8" customFormat="1" ht="16.5" customHeight="1" x14ac:dyDescent="0.3">
      <c r="B113" s="7" t="s">
        <v>157</v>
      </c>
      <c r="C113" s="4"/>
      <c r="D113" s="11" t="s">
        <v>82</v>
      </c>
      <c r="E113" s="5" t="s">
        <v>0</v>
      </c>
    </row>
    <row r="114" spans="2:5" s="8" customFormat="1" ht="16.5" customHeight="1" x14ac:dyDescent="0.3">
      <c r="B114" s="41" t="s">
        <v>110</v>
      </c>
      <c r="C114" s="42"/>
      <c r="D114" s="11" t="s">
        <v>132</v>
      </c>
      <c r="E114" s="43"/>
    </row>
    <row r="115" spans="2:5" s="8" customFormat="1" ht="16.5" customHeight="1" thickBot="1" x14ac:dyDescent="0.35">
      <c r="B115" s="12" t="s">
        <v>83</v>
      </c>
      <c r="C115" s="99"/>
      <c r="D115" s="100"/>
      <c r="E115" s="101"/>
    </row>
    <row r="116" spans="2:5" s="8" customFormat="1" ht="6" customHeight="1" thickBot="1" x14ac:dyDescent="0.35"/>
    <row r="117" spans="2:5" s="8" customFormat="1" ht="15" thickBot="1" x14ac:dyDescent="0.35">
      <c r="B117" s="102" t="s">
        <v>142</v>
      </c>
      <c r="C117" s="103"/>
      <c r="D117" s="103"/>
      <c r="E117" s="104"/>
    </row>
    <row r="118" spans="2:5" s="8" customFormat="1" ht="27" customHeight="1" x14ac:dyDescent="0.3">
      <c r="B118" s="6" t="s">
        <v>90</v>
      </c>
      <c r="C118" s="105"/>
      <c r="D118" s="105"/>
      <c r="E118" s="106"/>
    </row>
    <row r="119" spans="2:5" s="8" customFormat="1" ht="16.5" customHeight="1" x14ac:dyDescent="0.3">
      <c r="B119" s="7" t="s">
        <v>91</v>
      </c>
      <c r="C119" s="94"/>
      <c r="D119" s="94"/>
      <c r="E119" s="95"/>
    </row>
    <row r="120" spans="2:5" s="8" customFormat="1" ht="16.5" customHeight="1" x14ac:dyDescent="0.3">
      <c r="B120" s="7" t="s">
        <v>89</v>
      </c>
      <c r="C120" s="94"/>
      <c r="D120" s="94"/>
      <c r="E120" s="95"/>
    </row>
    <row r="121" spans="2:5" s="8" customFormat="1" ht="16.5" customHeight="1" x14ac:dyDescent="0.3">
      <c r="B121" s="7" t="s">
        <v>148</v>
      </c>
      <c r="C121" s="94"/>
      <c r="D121" s="94"/>
      <c r="E121" s="95"/>
    </row>
    <row r="122" spans="2:5" s="8" customFormat="1" ht="16.5" customHeight="1" x14ac:dyDescent="0.3">
      <c r="B122" s="7" t="s">
        <v>149</v>
      </c>
      <c r="C122" s="94"/>
      <c r="D122" s="94"/>
      <c r="E122" s="95"/>
    </row>
    <row r="123" spans="2:5" s="8" customFormat="1" ht="16.5" customHeight="1" x14ac:dyDescent="0.3">
      <c r="B123" s="7" t="s">
        <v>93</v>
      </c>
      <c r="C123" s="94"/>
      <c r="D123" s="94"/>
      <c r="E123" s="95"/>
    </row>
    <row r="124" spans="2:5" s="8" customFormat="1" ht="16.5" customHeight="1" x14ac:dyDescent="0.3">
      <c r="B124" s="7" t="s">
        <v>92</v>
      </c>
      <c r="C124" s="94"/>
      <c r="D124" s="94"/>
      <c r="E124" s="95"/>
    </row>
    <row r="125" spans="2:5" s="8" customFormat="1" ht="16.5" customHeight="1" x14ac:dyDescent="0.3">
      <c r="B125" s="7" t="s">
        <v>88</v>
      </c>
      <c r="C125" s="94"/>
      <c r="D125" s="94"/>
      <c r="E125" s="95"/>
    </row>
    <row r="126" spans="2:5" s="8" customFormat="1" ht="16.5" customHeight="1" x14ac:dyDescent="0.3">
      <c r="B126" s="10" t="s">
        <v>150</v>
      </c>
      <c r="C126" s="94"/>
      <c r="D126" s="94"/>
      <c r="E126" s="95"/>
    </row>
    <row r="127" spans="2:5" s="8" customFormat="1" ht="16.5" customHeight="1" x14ac:dyDescent="0.3">
      <c r="B127" s="7" t="s">
        <v>160</v>
      </c>
      <c r="C127" s="94"/>
      <c r="D127" s="94"/>
      <c r="E127" s="95"/>
    </row>
    <row r="128" spans="2:5" s="8" customFormat="1" ht="16.5" customHeight="1" x14ac:dyDescent="0.3">
      <c r="B128" s="7" t="s">
        <v>152</v>
      </c>
      <c r="C128" s="94"/>
      <c r="D128" s="94"/>
      <c r="E128" s="95"/>
    </row>
    <row r="129" spans="2:5" s="8" customFormat="1" ht="16.5" customHeight="1" x14ac:dyDescent="0.3">
      <c r="B129" s="10" t="s">
        <v>153</v>
      </c>
      <c r="C129" s="94"/>
      <c r="D129" s="94"/>
      <c r="E129" s="95"/>
    </row>
    <row r="130" spans="2:5" s="8" customFormat="1" ht="16.5" customHeight="1" x14ac:dyDescent="0.3">
      <c r="B130" s="10" t="s">
        <v>154</v>
      </c>
      <c r="C130" s="127"/>
      <c r="D130" s="94"/>
      <c r="E130" s="95"/>
    </row>
    <row r="131" spans="2:5" s="8" customFormat="1" ht="16.5" customHeight="1" x14ac:dyDescent="0.3">
      <c r="B131" s="7" t="s">
        <v>106</v>
      </c>
      <c r="C131" s="94"/>
      <c r="D131" s="94"/>
      <c r="E131" s="95"/>
    </row>
    <row r="132" spans="2:5" s="8" customFormat="1" ht="16.5" customHeight="1" x14ac:dyDescent="0.3">
      <c r="B132" s="7" t="s">
        <v>155</v>
      </c>
      <c r="C132" s="94"/>
      <c r="D132" s="94"/>
      <c r="E132" s="95"/>
    </row>
    <row r="133" spans="2:5" s="8" customFormat="1" ht="62.25" customHeight="1" x14ac:dyDescent="0.3">
      <c r="B133" s="7" t="s">
        <v>115</v>
      </c>
      <c r="C133" s="90"/>
      <c r="D133" s="91"/>
      <c r="E133" s="92"/>
    </row>
    <row r="134" spans="2:5" s="8" customFormat="1" ht="65.25" customHeight="1" x14ac:dyDescent="0.3">
      <c r="B134" s="7" t="s">
        <v>87</v>
      </c>
      <c r="C134" s="107"/>
      <c r="D134" s="108"/>
      <c r="E134" s="109"/>
    </row>
    <row r="135" spans="2:5" s="8" customFormat="1" ht="16.5" customHeight="1" x14ac:dyDescent="0.3">
      <c r="B135" s="96" t="s">
        <v>95</v>
      </c>
      <c r="C135" s="97"/>
      <c r="D135" s="97"/>
      <c r="E135" s="98"/>
    </row>
    <row r="136" spans="2:5" s="8" customFormat="1" ht="16.5" customHeight="1" x14ac:dyDescent="0.3">
      <c r="B136" s="7" t="s">
        <v>101</v>
      </c>
      <c r="C136" s="82"/>
      <c r="D136" s="11" t="s">
        <v>94</v>
      </c>
      <c r="E136" s="2"/>
    </row>
    <row r="137" spans="2:5" s="8" customFormat="1" ht="16.5" customHeight="1" x14ac:dyDescent="0.3">
      <c r="B137" s="96" t="s">
        <v>96</v>
      </c>
      <c r="C137" s="97"/>
      <c r="D137" s="97"/>
      <c r="E137" s="98"/>
    </row>
    <row r="138" spans="2:5" s="8" customFormat="1" ht="16.5" customHeight="1" x14ac:dyDescent="0.3">
      <c r="B138" s="7" t="s">
        <v>156</v>
      </c>
      <c r="C138" s="3"/>
      <c r="D138" s="11" t="s">
        <v>97</v>
      </c>
      <c r="E138" s="2"/>
    </row>
    <row r="139" spans="2:5" s="8" customFormat="1" ht="16.5" customHeight="1" x14ac:dyDescent="0.3">
      <c r="B139" s="7" t="s">
        <v>80</v>
      </c>
      <c r="C139" s="3"/>
      <c r="D139" s="11" t="s">
        <v>81</v>
      </c>
      <c r="E139" s="2"/>
    </row>
    <row r="140" spans="2:5" s="8" customFormat="1" ht="16.5" customHeight="1" x14ac:dyDescent="0.3">
      <c r="B140" s="7" t="s">
        <v>98</v>
      </c>
      <c r="C140" s="3"/>
      <c r="D140" s="11" t="s">
        <v>99</v>
      </c>
      <c r="E140" s="2"/>
    </row>
    <row r="141" spans="2:5" s="8" customFormat="1" ht="16.5" customHeight="1" x14ac:dyDescent="0.3">
      <c r="B141" s="7" t="s">
        <v>157</v>
      </c>
      <c r="C141" s="4"/>
      <c r="D141" s="11" t="s">
        <v>82</v>
      </c>
      <c r="E141" s="5"/>
    </row>
    <row r="142" spans="2:5" s="8" customFormat="1" ht="16.5" customHeight="1" x14ac:dyDescent="0.3">
      <c r="B142" s="41" t="s">
        <v>110</v>
      </c>
      <c r="C142" s="42"/>
      <c r="D142" s="11" t="s">
        <v>132</v>
      </c>
      <c r="E142" s="43"/>
    </row>
    <row r="143" spans="2:5" s="8" customFormat="1" ht="16.5" customHeight="1" thickBot="1" x14ac:dyDescent="0.35">
      <c r="B143" s="12" t="s">
        <v>83</v>
      </c>
      <c r="C143" s="99"/>
      <c r="D143" s="100"/>
      <c r="E143" s="101"/>
    </row>
    <row r="144" spans="2:5" s="8" customFormat="1" x14ac:dyDescent="0.3"/>
    <row r="145" s="8" customFormat="1" x14ac:dyDescent="0.3"/>
    <row r="146" s="8" customFormat="1" x14ac:dyDescent="0.3"/>
    <row r="147" s="8" customFormat="1" x14ac:dyDescent="0.3"/>
    <row r="148" s="8" customFormat="1" x14ac:dyDescent="0.3"/>
    <row r="149" s="8" customFormat="1" x14ac:dyDescent="0.3"/>
    <row r="150" s="8" customFormat="1" x14ac:dyDescent="0.3"/>
    <row r="151" s="8" customFormat="1" x14ac:dyDescent="0.3"/>
    <row r="152" s="8" customFormat="1" x14ac:dyDescent="0.3"/>
    <row r="153" s="8" customFormat="1" x14ac:dyDescent="0.3"/>
    <row r="154" s="8" customFormat="1" x14ac:dyDescent="0.3"/>
    <row r="155" s="8" customFormat="1" x14ac:dyDescent="0.3"/>
    <row r="156" s="8" customFormat="1" x14ac:dyDescent="0.3"/>
    <row r="157" s="8" customFormat="1" x14ac:dyDescent="0.3"/>
    <row r="158" s="8" customFormat="1" x14ac:dyDescent="0.3"/>
    <row r="159" s="8" customFormat="1" x14ac:dyDescent="0.3"/>
    <row r="160" s="8" customFormat="1" x14ac:dyDescent="0.3"/>
    <row r="161" s="8" customFormat="1" x14ac:dyDescent="0.3"/>
    <row r="162" s="8" customFormat="1" x14ac:dyDescent="0.3"/>
    <row r="163" s="8" customFormat="1" x14ac:dyDescent="0.3"/>
    <row r="164" s="8" customFormat="1" x14ac:dyDescent="0.3"/>
    <row r="165" s="8" customFormat="1" x14ac:dyDescent="0.3"/>
    <row r="166" s="8" customFormat="1" x14ac:dyDescent="0.3"/>
    <row r="167" s="8" customFormat="1" x14ac:dyDescent="0.3"/>
    <row r="168" s="8" customFormat="1" x14ac:dyDescent="0.3"/>
    <row r="169" s="8" customFormat="1" x14ac:dyDescent="0.3"/>
    <row r="170" s="8" customFormat="1" x14ac:dyDescent="0.3"/>
    <row r="171" s="8" customFormat="1" x14ac:dyDescent="0.3"/>
    <row r="172" s="8" customFormat="1" x14ac:dyDescent="0.3"/>
    <row r="173" s="8" customFormat="1" x14ac:dyDescent="0.3"/>
    <row r="174" s="8" customFormat="1" x14ac:dyDescent="0.3"/>
    <row r="175" s="8" customFormat="1" x14ac:dyDescent="0.3"/>
    <row r="176" s="8" customFormat="1" x14ac:dyDescent="0.3"/>
    <row r="177" s="8" customFormat="1" x14ac:dyDescent="0.3"/>
    <row r="178" s="8" customFormat="1" x14ac:dyDescent="0.3"/>
    <row r="179" s="8" customFormat="1" x14ac:dyDescent="0.3"/>
    <row r="180" s="8" customFormat="1" x14ac:dyDescent="0.3"/>
    <row r="181" s="8" customFormat="1" x14ac:dyDescent="0.3"/>
    <row r="182" s="8" customFormat="1" x14ac:dyDescent="0.3"/>
    <row r="183" s="8" customFormat="1" x14ac:dyDescent="0.3"/>
    <row r="184" s="8" customFormat="1" x14ac:dyDescent="0.3"/>
    <row r="185" s="8" customFormat="1" x14ac:dyDescent="0.3"/>
    <row r="186" s="8" customFormat="1" x14ac:dyDescent="0.3"/>
    <row r="187" s="8" customFormat="1" x14ac:dyDescent="0.3"/>
    <row r="188" s="8" customFormat="1" x14ac:dyDescent="0.3"/>
    <row r="189" s="8" customFormat="1" x14ac:dyDescent="0.3"/>
    <row r="190" s="8" customFormat="1" x14ac:dyDescent="0.3"/>
    <row r="191" s="8" customFormat="1" x14ac:dyDescent="0.3"/>
    <row r="192" s="8" customFormat="1" x14ac:dyDescent="0.3"/>
    <row r="193" s="8" customFormat="1" x14ac:dyDescent="0.3"/>
    <row r="194" s="8" customFormat="1" x14ac:dyDescent="0.3"/>
    <row r="195" s="8" customFormat="1" x14ac:dyDescent="0.3"/>
    <row r="196" s="8" customFormat="1" x14ac:dyDescent="0.3"/>
    <row r="197" s="8" customFormat="1" x14ac:dyDescent="0.3"/>
    <row r="198" s="8" customFormat="1" x14ac:dyDescent="0.3"/>
    <row r="199" s="8" customFormat="1" x14ac:dyDescent="0.3"/>
    <row r="200" s="8" customFormat="1" x14ac:dyDescent="0.3"/>
    <row r="201" s="8" customFormat="1" x14ac:dyDescent="0.3"/>
    <row r="202" s="8" customFormat="1" x14ac:dyDescent="0.3"/>
    <row r="203" s="8" customFormat="1" x14ac:dyDescent="0.3"/>
    <row r="204" s="8" customFormat="1" x14ac:dyDescent="0.3"/>
    <row r="205" s="8" customFormat="1" x14ac:dyDescent="0.3"/>
    <row r="206" s="8" customFormat="1" x14ac:dyDescent="0.3"/>
    <row r="207" s="8" customFormat="1" x14ac:dyDescent="0.3"/>
    <row r="208" s="8" customFormat="1" x14ac:dyDescent="0.3"/>
    <row r="209" s="8" customFormat="1" x14ac:dyDescent="0.3"/>
    <row r="210" s="8" customFormat="1" x14ac:dyDescent="0.3"/>
    <row r="211" s="8" customFormat="1" x14ac:dyDescent="0.3"/>
    <row r="212" s="8" customFormat="1" x14ac:dyDescent="0.3"/>
    <row r="213" s="8" customFormat="1" x14ac:dyDescent="0.3"/>
    <row r="214" s="8" customFormat="1" x14ac:dyDescent="0.3"/>
    <row r="215" s="8" customFormat="1" x14ac:dyDescent="0.3"/>
    <row r="216" s="8" customFormat="1" x14ac:dyDescent="0.3"/>
    <row r="217" s="8" customFormat="1" x14ac:dyDescent="0.3"/>
    <row r="218" s="8" customFormat="1" x14ac:dyDescent="0.3"/>
    <row r="219" s="8" customFormat="1" x14ac:dyDescent="0.3"/>
    <row r="220" s="8" customFormat="1" x14ac:dyDescent="0.3"/>
    <row r="221" s="8" customFormat="1" x14ac:dyDescent="0.3"/>
    <row r="222" s="8" customFormat="1" x14ac:dyDescent="0.3"/>
    <row r="223" s="8" customFormat="1" x14ac:dyDescent="0.3"/>
    <row r="224" s="8" customFormat="1" x14ac:dyDescent="0.3"/>
    <row r="225" s="8" customFormat="1" x14ac:dyDescent="0.3"/>
    <row r="226" s="8" customFormat="1" x14ac:dyDescent="0.3"/>
    <row r="227" s="8" customFormat="1" x14ac:dyDescent="0.3"/>
    <row r="228" s="8" customFormat="1" x14ac:dyDescent="0.3"/>
    <row r="229" s="8" customFormat="1" x14ac:dyDescent="0.3"/>
    <row r="230" s="8" customFormat="1" x14ac:dyDescent="0.3"/>
    <row r="231" s="8" customFormat="1" x14ac:dyDescent="0.3"/>
    <row r="232" s="8" customFormat="1" x14ac:dyDescent="0.3"/>
    <row r="233" s="8" customFormat="1" x14ac:dyDescent="0.3"/>
    <row r="234" s="8" customFormat="1" x14ac:dyDescent="0.3"/>
    <row r="235" s="8" customFormat="1" x14ac:dyDescent="0.3"/>
    <row r="236" s="8" customFormat="1" x14ac:dyDescent="0.3"/>
    <row r="237" s="8" customFormat="1" x14ac:dyDescent="0.3"/>
    <row r="238" s="8" customFormat="1" x14ac:dyDescent="0.3"/>
    <row r="239" s="8" customFormat="1" x14ac:dyDescent="0.3"/>
    <row r="240" s="8" customFormat="1" x14ac:dyDescent="0.3"/>
    <row r="241" s="8" customFormat="1" x14ac:dyDescent="0.3"/>
    <row r="242" s="8" customFormat="1" x14ac:dyDescent="0.3"/>
    <row r="243" s="8" customFormat="1" x14ac:dyDescent="0.3"/>
    <row r="244" s="8" customFormat="1" x14ac:dyDescent="0.3"/>
    <row r="245" s="8" customFormat="1" x14ac:dyDescent="0.3"/>
    <row r="246" s="8" customFormat="1" x14ac:dyDescent="0.3"/>
    <row r="247" s="8" customFormat="1" x14ac:dyDescent="0.3"/>
    <row r="248" s="8" customFormat="1" x14ac:dyDescent="0.3"/>
    <row r="249" s="8" customFormat="1" x14ac:dyDescent="0.3"/>
    <row r="250" s="8" customFormat="1" x14ac:dyDescent="0.3"/>
    <row r="251" s="8" customFormat="1" x14ac:dyDescent="0.3"/>
    <row r="252" s="8" customFormat="1" x14ac:dyDescent="0.3"/>
    <row r="253" s="8" customFormat="1" x14ac:dyDescent="0.3"/>
    <row r="254" s="8" customFormat="1" x14ac:dyDescent="0.3"/>
    <row r="255" s="8" customFormat="1" x14ac:dyDescent="0.3"/>
    <row r="256" s="8" customFormat="1" x14ac:dyDescent="0.3"/>
    <row r="257" s="8" customFormat="1" x14ac:dyDescent="0.3"/>
    <row r="258" s="8" customFormat="1" x14ac:dyDescent="0.3"/>
    <row r="259" s="8" customFormat="1" x14ac:dyDescent="0.3"/>
    <row r="260" s="8" customFormat="1" x14ac:dyDescent="0.3"/>
    <row r="261" s="8" customFormat="1" x14ac:dyDescent="0.3"/>
    <row r="262" s="8" customFormat="1" x14ac:dyDescent="0.3"/>
    <row r="263" s="8" customFormat="1" x14ac:dyDescent="0.3"/>
    <row r="264" s="8" customFormat="1" x14ac:dyDescent="0.3"/>
    <row r="265" s="8" customFormat="1" x14ac:dyDescent="0.3"/>
    <row r="266" s="8" customFormat="1" x14ac:dyDescent="0.3"/>
    <row r="267" s="8" customFormat="1" x14ac:dyDescent="0.3"/>
    <row r="268" s="8" customFormat="1" x14ac:dyDescent="0.3"/>
    <row r="269" s="8" customFormat="1" x14ac:dyDescent="0.3"/>
    <row r="270" s="8" customFormat="1" x14ac:dyDescent="0.3"/>
    <row r="271" s="8" customFormat="1" x14ac:dyDescent="0.3"/>
    <row r="272" s="8" customFormat="1" x14ac:dyDescent="0.3"/>
    <row r="273" s="8" customFormat="1" x14ac:dyDescent="0.3"/>
    <row r="274" s="8" customFormat="1" x14ac:dyDescent="0.3"/>
    <row r="275" s="8" customFormat="1" x14ac:dyDescent="0.3"/>
    <row r="276" s="8" customFormat="1" x14ac:dyDescent="0.3"/>
    <row r="277" s="8" customFormat="1" x14ac:dyDescent="0.3"/>
    <row r="278" s="8" customFormat="1" x14ac:dyDescent="0.3"/>
    <row r="279" s="8" customFormat="1" x14ac:dyDescent="0.3"/>
    <row r="280" s="8" customFormat="1" x14ac:dyDescent="0.3"/>
    <row r="281" s="8" customFormat="1" x14ac:dyDescent="0.3"/>
    <row r="282" s="8" customFormat="1" x14ac:dyDescent="0.3"/>
    <row r="283" s="8" customFormat="1" x14ac:dyDescent="0.3"/>
    <row r="284" s="8" customFormat="1" x14ac:dyDescent="0.3"/>
    <row r="285" s="8" customFormat="1" x14ac:dyDescent="0.3"/>
    <row r="286" s="8" customFormat="1" x14ac:dyDescent="0.3"/>
    <row r="287" s="8" customFormat="1" x14ac:dyDescent="0.3"/>
    <row r="288" s="8" customFormat="1" x14ac:dyDescent="0.3"/>
    <row r="289" s="8" customFormat="1" x14ac:dyDescent="0.3"/>
    <row r="290" s="8" customFormat="1" x14ac:dyDescent="0.3"/>
    <row r="291" s="8" customFormat="1" x14ac:dyDescent="0.3"/>
    <row r="292" s="8" customFormat="1" x14ac:dyDescent="0.3"/>
    <row r="293" s="8" customFormat="1" x14ac:dyDescent="0.3"/>
    <row r="294" s="8" customFormat="1" x14ac:dyDescent="0.3"/>
    <row r="295" s="8" customFormat="1" x14ac:dyDescent="0.3"/>
    <row r="296" s="8" customFormat="1" x14ac:dyDescent="0.3"/>
    <row r="297" s="8" customFormat="1" x14ac:dyDescent="0.3"/>
    <row r="298" s="8" customFormat="1" x14ac:dyDescent="0.3"/>
    <row r="299" s="8" customFormat="1" x14ac:dyDescent="0.3"/>
    <row r="300" s="8" customFormat="1" x14ac:dyDescent="0.3"/>
    <row r="301" s="8" customFormat="1" x14ac:dyDescent="0.3"/>
    <row r="302" s="8" customFormat="1" x14ac:dyDescent="0.3"/>
    <row r="303" s="8" customFormat="1" x14ac:dyDescent="0.3"/>
    <row r="304" s="8" customFormat="1" x14ac:dyDescent="0.3"/>
    <row r="305" s="8" customFormat="1" x14ac:dyDescent="0.3"/>
    <row r="306" s="8" customFormat="1" x14ac:dyDescent="0.3"/>
    <row r="307" s="8" customFormat="1" x14ac:dyDescent="0.3"/>
    <row r="308" s="8" customFormat="1" x14ac:dyDescent="0.3"/>
    <row r="309" s="8" customFormat="1" x14ac:dyDescent="0.3"/>
    <row r="310" s="8" customFormat="1" x14ac:dyDescent="0.3"/>
    <row r="311" s="8" customFormat="1" x14ac:dyDescent="0.3"/>
    <row r="312" s="8" customFormat="1" x14ac:dyDescent="0.3"/>
    <row r="313" s="8" customFormat="1" x14ac:dyDescent="0.3"/>
    <row r="314" s="8" customFormat="1" x14ac:dyDescent="0.3"/>
    <row r="315" s="8" customFormat="1" x14ac:dyDescent="0.3"/>
    <row r="316" s="8" customFormat="1" x14ac:dyDescent="0.3"/>
    <row r="317" s="8" customFormat="1" x14ac:dyDescent="0.3"/>
    <row r="318" s="8" customFormat="1" x14ac:dyDescent="0.3"/>
    <row r="319" s="8" customFormat="1" x14ac:dyDescent="0.3"/>
    <row r="320" s="8" customFormat="1" x14ac:dyDescent="0.3"/>
    <row r="321" s="8" customFormat="1" x14ac:dyDescent="0.3"/>
    <row r="322" s="8" customFormat="1" x14ac:dyDescent="0.3"/>
    <row r="323" s="8" customFormat="1" x14ac:dyDescent="0.3"/>
    <row r="324" s="8" customFormat="1" x14ac:dyDescent="0.3"/>
    <row r="325" s="8" customFormat="1" x14ac:dyDescent="0.3"/>
    <row r="326" s="8" customFormat="1" x14ac:dyDescent="0.3"/>
    <row r="327" s="8" customFormat="1" x14ac:dyDescent="0.3"/>
    <row r="328" s="8" customFormat="1" x14ac:dyDescent="0.3"/>
    <row r="329" s="8" customFormat="1" x14ac:dyDescent="0.3"/>
    <row r="330" s="8" customFormat="1" x14ac:dyDescent="0.3"/>
    <row r="331" s="8" customFormat="1" x14ac:dyDescent="0.3"/>
    <row r="332" s="8" customFormat="1" x14ac:dyDescent="0.3"/>
    <row r="333" s="8" customFormat="1" x14ac:dyDescent="0.3"/>
    <row r="334" s="8" customFormat="1" x14ac:dyDescent="0.3"/>
    <row r="335" s="8" customFormat="1" x14ac:dyDescent="0.3"/>
    <row r="336" s="8" customFormat="1" x14ac:dyDescent="0.3"/>
    <row r="337" s="8" customFormat="1" x14ac:dyDescent="0.3"/>
    <row r="338" s="8" customFormat="1" x14ac:dyDescent="0.3"/>
    <row r="339" s="8" customFormat="1" x14ac:dyDescent="0.3"/>
    <row r="340" s="8" customFormat="1" x14ac:dyDescent="0.3"/>
    <row r="341" s="8" customFormat="1" x14ac:dyDescent="0.3"/>
    <row r="342" s="8" customFormat="1" x14ac:dyDescent="0.3"/>
    <row r="343" s="8" customFormat="1" x14ac:dyDescent="0.3"/>
    <row r="344" s="8" customFormat="1" x14ac:dyDescent="0.3"/>
    <row r="345" s="8" customFormat="1" x14ac:dyDescent="0.3"/>
    <row r="346" s="8" customFormat="1" x14ac:dyDescent="0.3"/>
    <row r="347" s="8" customFormat="1" x14ac:dyDescent="0.3"/>
    <row r="348" s="8" customFormat="1" x14ac:dyDescent="0.3"/>
    <row r="349" s="8" customFormat="1" x14ac:dyDescent="0.3"/>
    <row r="350" s="8" customFormat="1" x14ac:dyDescent="0.3"/>
    <row r="351" s="8" customFormat="1" x14ac:dyDescent="0.3"/>
    <row r="352" s="8" customFormat="1" x14ac:dyDescent="0.3"/>
    <row r="353" s="8" customFormat="1" x14ac:dyDescent="0.3"/>
    <row r="354" s="8" customFormat="1" x14ac:dyDescent="0.3"/>
    <row r="355" s="8" customFormat="1" x14ac:dyDescent="0.3"/>
    <row r="356" s="8" customFormat="1" x14ac:dyDescent="0.3"/>
    <row r="357" s="8" customFormat="1" x14ac:dyDescent="0.3"/>
    <row r="358" s="8" customFormat="1" x14ac:dyDescent="0.3"/>
    <row r="359" s="8" customFormat="1" x14ac:dyDescent="0.3"/>
    <row r="360" s="8" customFormat="1" x14ac:dyDescent="0.3"/>
    <row r="361" s="8" customFormat="1" x14ac:dyDescent="0.3"/>
    <row r="362" s="8" customFormat="1" x14ac:dyDescent="0.3"/>
    <row r="363" s="8" customFormat="1" x14ac:dyDescent="0.3"/>
    <row r="364" s="8" customFormat="1" x14ac:dyDescent="0.3"/>
    <row r="365" s="8" customFormat="1" x14ac:dyDescent="0.3"/>
    <row r="366" s="8" customFormat="1" x14ac:dyDescent="0.3"/>
    <row r="367" s="8" customFormat="1" x14ac:dyDescent="0.3"/>
    <row r="368" s="8" customFormat="1" x14ac:dyDescent="0.3"/>
    <row r="369" s="8" customFormat="1" x14ac:dyDescent="0.3"/>
    <row r="370" s="8" customFormat="1" x14ac:dyDescent="0.3"/>
    <row r="371" s="8" customFormat="1" x14ac:dyDescent="0.3"/>
    <row r="372" s="8" customFormat="1" x14ac:dyDescent="0.3"/>
    <row r="373" s="8" customFormat="1" x14ac:dyDescent="0.3"/>
    <row r="374" s="8" customFormat="1" x14ac:dyDescent="0.3"/>
    <row r="375" s="8" customFormat="1" x14ac:dyDescent="0.3"/>
    <row r="376" s="8" customFormat="1" x14ac:dyDescent="0.3"/>
    <row r="377" s="8" customFormat="1" x14ac:dyDescent="0.3"/>
    <row r="378" s="8" customFormat="1" x14ac:dyDescent="0.3"/>
    <row r="379" s="8" customFormat="1" x14ac:dyDescent="0.3"/>
    <row r="380" s="8" customFormat="1" x14ac:dyDescent="0.3"/>
    <row r="381" s="8" customFormat="1" x14ac:dyDescent="0.3"/>
    <row r="382" s="8" customFormat="1" x14ac:dyDescent="0.3"/>
    <row r="383" s="8" customFormat="1" x14ac:dyDescent="0.3"/>
    <row r="384" s="8" customFormat="1" x14ac:dyDescent="0.3"/>
    <row r="385" s="8" customFormat="1" x14ac:dyDescent="0.3"/>
    <row r="386" s="8" customFormat="1" x14ac:dyDescent="0.3"/>
    <row r="387" s="8" customFormat="1" x14ac:dyDescent="0.3"/>
    <row r="388" s="8" customFormat="1" x14ac:dyDescent="0.3"/>
    <row r="389" s="8" customFormat="1" x14ac:dyDescent="0.3"/>
    <row r="390" s="8" customFormat="1" x14ac:dyDescent="0.3"/>
    <row r="391" s="8" customFormat="1" x14ac:dyDescent="0.3"/>
    <row r="392" s="8" customFormat="1" x14ac:dyDescent="0.3"/>
    <row r="393" s="8" customFormat="1" x14ac:dyDescent="0.3"/>
    <row r="394" s="8" customFormat="1" x14ac:dyDescent="0.3"/>
    <row r="395" s="8" customFormat="1" x14ac:dyDescent="0.3"/>
    <row r="396" s="8" customFormat="1" x14ac:dyDescent="0.3"/>
    <row r="397" s="8" customFormat="1" x14ac:dyDescent="0.3"/>
    <row r="398" s="8" customFormat="1" x14ac:dyDescent="0.3"/>
    <row r="399" s="8" customFormat="1" x14ac:dyDescent="0.3"/>
    <row r="400" s="8" customFormat="1" x14ac:dyDescent="0.3"/>
    <row r="401" s="8" customFormat="1" x14ac:dyDescent="0.3"/>
    <row r="402" s="8" customFormat="1" x14ac:dyDescent="0.3"/>
    <row r="403" s="8" customFormat="1" x14ac:dyDescent="0.3"/>
    <row r="404" s="8" customFormat="1" x14ac:dyDescent="0.3"/>
    <row r="405" s="8" customFormat="1" x14ac:dyDescent="0.3"/>
    <row r="406" s="8" customFormat="1" x14ac:dyDescent="0.3"/>
    <row r="407" s="8" customFormat="1" x14ac:dyDescent="0.3"/>
    <row r="408" s="8" customFormat="1" x14ac:dyDescent="0.3"/>
    <row r="409" s="8" customFormat="1" x14ac:dyDescent="0.3"/>
    <row r="410" s="8" customFormat="1" x14ac:dyDescent="0.3"/>
    <row r="411" s="8" customFormat="1" x14ac:dyDescent="0.3"/>
    <row r="412" s="8" customFormat="1" x14ac:dyDescent="0.3"/>
    <row r="413" s="8" customFormat="1" x14ac:dyDescent="0.3"/>
    <row r="414" s="8" customFormat="1" x14ac:dyDescent="0.3"/>
    <row r="415" s="8" customFormat="1" x14ac:dyDescent="0.3"/>
    <row r="416" s="8" customFormat="1" x14ac:dyDescent="0.3"/>
    <row r="417" s="8" customFormat="1" x14ac:dyDescent="0.3"/>
    <row r="418" s="8" customFormat="1" x14ac:dyDescent="0.3"/>
    <row r="419" s="8" customFormat="1" x14ac:dyDescent="0.3"/>
    <row r="420" s="8" customFormat="1" x14ac:dyDescent="0.3"/>
    <row r="421" s="8" customFormat="1" x14ac:dyDescent="0.3"/>
    <row r="422" s="8" customFormat="1" x14ac:dyDescent="0.3"/>
    <row r="423" s="8" customFormat="1" x14ac:dyDescent="0.3"/>
    <row r="424" s="8" customFormat="1" x14ac:dyDescent="0.3"/>
    <row r="425" s="8" customFormat="1" x14ac:dyDescent="0.3"/>
    <row r="426" s="8" customFormat="1" x14ac:dyDescent="0.3"/>
    <row r="427" s="8" customFormat="1" x14ac:dyDescent="0.3"/>
    <row r="428" s="8" customFormat="1" x14ac:dyDescent="0.3"/>
  </sheetData>
  <sheetProtection password="C64D" sheet="1" objects="1" scenarios="1"/>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phoneticPr fontId="21" type="noConversion"/>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74" r:id="rId2"/>
    <hyperlink ref="C76" r:id="rId3"/>
    <hyperlink ref="C102" r:id="rId4"/>
  </hyperlinks>
  <pageMargins left="0.70866141732283472" right="0.70866141732283472" top="0.74803149606299213" bottom="0.74803149606299213" header="0.31496062992125984" footer="0.31496062992125984"/>
  <rowBreaks count="4" manualBreakCount="4">
    <brk id="17" min="1" max="4" man="1"/>
    <brk id="59" min="1" max="4" man="1"/>
    <brk id="87" min="1" max="4" man="1"/>
    <brk id="115" min="1" max="4"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FE133"/>
  <sheetViews>
    <sheetView tabSelected="1" topLeftCell="A50" zoomScale="70" zoomScaleNormal="70" zoomScaleSheetLayoutView="100" zoomScalePageLayoutView="85" workbookViewId="0">
      <selection activeCell="B43" sqref="B43:E43"/>
    </sheetView>
  </sheetViews>
  <sheetFormatPr baseColWidth="10" defaultColWidth="9.109375" defaultRowHeight="14.4" x14ac:dyDescent="0.3"/>
  <cols>
    <col min="1" max="1" width="3.44140625" style="8" customWidth="1"/>
    <col min="2" max="2" width="51.33203125" style="16" customWidth="1"/>
    <col min="3" max="3" width="17.6640625" style="16" customWidth="1"/>
    <col min="4" max="4" width="15.6640625" style="8" customWidth="1"/>
    <col min="5" max="5" width="75.33203125" style="8" customWidth="1"/>
    <col min="6" max="6" width="4.109375" style="8" customWidth="1"/>
    <col min="7" max="7" width="93.6640625" style="8" customWidth="1"/>
    <col min="8" max="8" width="17.6640625" style="8" customWidth="1"/>
    <col min="9" max="9" width="15" style="8" customWidth="1"/>
    <col min="10" max="10" width="153.33203125" style="8" customWidth="1"/>
    <col min="11" max="11" width="12.109375" style="8" customWidth="1"/>
    <col min="12" max="17" width="10.6640625" style="8" customWidth="1"/>
    <col min="18" max="161" width="9.109375" style="8"/>
    <col min="162" max="16384" width="9.109375" style="16"/>
  </cols>
  <sheetData>
    <row r="1" spans="2:7" s="8" customFormat="1" ht="16.5" customHeight="1" x14ac:dyDescent="0.3"/>
    <row r="2" spans="2:7" s="8" customFormat="1" ht="45" customHeight="1" thickBot="1" x14ac:dyDescent="0.35">
      <c r="B2" s="19" t="s">
        <v>120</v>
      </c>
      <c r="C2" s="131" t="s">
        <v>45</v>
      </c>
      <c r="D2" s="131"/>
      <c r="E2" s="131"/>
    </row>
    <row r="3" spans="2:7" s="8" customFormat="1" ht="20.25" customHeight="1" x14ac:dyDescent="0.3">
      <c r="B3" s="128" t="s">
        <v>111</v>
      </c>
      <c r="C3" s="129"/>
      <c r="D3" s="129" t="s">
        <v>112</v>
      </c>
      <c r="E3" s="130"/>
    </row>
    <row r="4" spans="2:7" s="8" customFormat="1" ht="19.5" customHeight="1" thickBot="1" x14ac:dyDescent="0.35">
      <c r="B4" s="150" t="str">
        <f>'DATOS GENERALES'!C35</f>
        <v>INPRELCO LTDA</v>
      </c>
      <c r="C4" s="148"/>
      <c r="D4" s="148" t="str">
        <f>'DATOS GENERALES'!C7</f>
        <v>DISEÑO Y FACTIBILIDAD DE CENTRAL HIDROELECTRICA DE 10MW</v>
      </c>
      <c r="E4" s="149"/>
    </row>
    <row r="5" spans="2:7" s="8" customFormat="1" ht="16.5" customHeight="1" thickBot="1" x14ac:dyDescent="0.35">
      <c r="B5" s="15"/>
    </row>
    <row r="6" spans="2:7" s="8" customFormat="1" ht="15" customHeight="1" x14ac:dyDescent="0.3">
      <c r="B6" s="138" t="s">
        <v>146</v>
      </c>
      <c r="C6" s="139"/>
      <c r="D6" s="139"/>
      <c r="E6" s="140"/>
    </row>
    <row r="7" spans="2:7" s="8" customFormat="1" ht="209.25" customHeight="1" thickBot="1" x14ac:dyDescent="0.35">
      <c r="B7" s="144" t="s">
        <v>195</v>
      </c>
      <c r="C7" s="145"/>
      <c r="D7" s="145"/>
      <c r="E7" s="146"/>
    </row>
    <row r="8" spans="2:7" s="8" customFormat="1" ht="12" customHeight="1" thickBot="1" x14ac:dyDescent="0.35"/>
    <row r="9" spans="2:7" s="8" customFormat="1" x14ac:dyDescent="0.3">
      <c r="B9" s="138" t="s">
        <v>147</v>
      </c>
      <c r="C9" s="139"/>
      <c r="D9" s="139"/>
      <c r="E9" s="140"/>
    </row>
    <row r="10" spans="2:7" s="8" customFormat="1" ht="171" customHeight="1" thickBot="1" x14ac:dyDescent="0.35">
      <c r="B10" s="135" t="s">
        <v>185</v>
      </c>
      <c r="C10" s="136"/>
      <c r="D10" s="136"/>
      <c r="E10" s="137"/>
    </row>
    <row r="11" spans="2:7" s="8" customFormat="1" ht="15.75" customHeight="1" thickBot="1" x14ac:dyDescent="0.35"/>
    <row r="12" spans="2:7" s="8" customFormat="1" x14ac:dyDescent="0.3">
      <c r="B12" s="141" t="s">
        <v>73</v>
      </c>
      <c r="C12" s="142"/>
      <c r="D12" s="142"/>
      <c r="E12" s="143"/>
    </row>
    <row r="13" spans="2:7" s="8" customFormat="1" ht="166.5" customHeight="1" thickBot="1" x14ac:dyDescent="0.35">
      <c r="B13" s="135" t="s">
        <v>163</v>
      </c>
      <c r="C13" s="136"/>
      <c r="D13" s="136"/>
      <c r="E13" s="137"/>
    </row>
    <row r="14" spans="2:7" ht="15" customHeight="1" thickBot="1" x14ac:dyDescent="0.35">
      <c r="B14" s="8"/>
      <c r="C14" s="8"/>
    </row>
    <row r="15" spans="2:7" s="8" customFormat="1" ht="36" customHeight="1" x14ac:dyDescent="0.3">
      <c r="B15" s="141" t="s">
        <v>113</v>
      </c>
      <c r="C15" s="142"/>
      <c r="D15" s="142"/>
      <c r="E15" s="143"/>
      <c r="G15" s="44" t="s">
        <v>116</v>
      </c>
    </row>
    <row r="16" spans="2:7" s="8" customFormat="1" ht="164.25" customHeight="1" thickBot="1" x14ac:dyDescent="0.35">
      <c r="B16" s="135" t="s">
        <v>196</v>
      </c>
      <c r="C16" s="136"/>
      <c r="D16" s="136"/>
      <c r="E16" s="137"/>
      <c r="G16" s="45" t="s">
        <v>164</v>
      </c>
    </row>
    <row r="17" spans="1:7" s="8" customFormat="1" ht="15.75" customHeight="1" thickBot="1" x14ac:dyDescent="0.35"/>
    <row r="18" spans="1:7" s="8" customFormat="1" ht="33" customHeight="1" x14ac:dyDescent="0.3">
      <c r="B18" s="138" t="s">
        <v>54</v>
      </c>
      <c r="C18" s="139"/>
      <c r="D18" s="139"/>
      <c r="E18" s="140"/>
    </row>
    <row r="19" spans="1:7" s="8" customFormat="1" ht="322.5" customHeight="1" thickBot="1" x14ac:dyDescent="0.35">
      <c r="B19" s="135" t="s">
        <v>197</v>
      </c>
      <c r="C19" s="136"/>
      <c r="D19" s="136"/>
      <c r="E19" s="137"/>
    </row>
    <row r="20" spans="1:7" s="8" customFormat="1" ht="17.25" customHeight="1" thickBot="1" x14ac:dyDescent="0.35"/>
    <row r="21" spans="1:7" s="8" customFormat="1" ht="15" customHeight="1" x14ac:dyDescent="0.3">
      <c r="B21" s="141" t="s">
        <v>63</v>
      </c>
      <c r="C21" s="142"/>
      <c r="D21" s="142"/>
      <c r="E21" s="143"/>
    </row>
    <row r="22" spans="1:7" s="8" customFormat="1" ht="338.25" customHeight="1" thickBot="1" x14ac:dyDescent="0.35">
      <c r="B22" s="135" t="s">
        <v>204</v>
      </c>
      <c r="C22" s="136"/>
      <c r="D22" s="136"/>
      <c r="E22" s="137"/>
    </row>
    <row r="23" spans="1:7" ht="15" customHeight="1" thickBot="1" x14ac:dyDescent="0.35">
      <c r="B23" s="8"/>
      <c r="C23" s="8"/>
    </row>
    <row r="24" spans="1:7" s="8" customFormat="1" ht="15" customHeight="1" x14ac:dyDescent="0.3">
      <c r="B24" s="141" t="s">
        <v>64</v>
      </c>
      <c r="C24" s="142"/>
      <c r="D24" s="142"/>
      <c r="E24" s="143"/>
    </row>
    <row r="25" spans="1:7" s="8" customFormat="1" ht="180" customHeight="1" thickBot="1" x14ac:dyDescent="0.35">
      <c r="A25" s="8" t="s">
        <v>104</v>
      </c>
      <c r="B25" s="147" t="s">
        <v>205</v>
      </c>
      <c r="C25" s="145"/>
      <c r="D25" s="145"/>
      <c r="E25" s="146"/>
    </row>
    <row r="26" spans="1:7" s="8" customFormat="1" ht="14.25" customHeight="1" thickBot="1" x14ac:dyDescent="0.35"/>
    <row r="27" spans="1:7" s="8" customFormat="1" ht="15" customHeight="1" x14ac:dyDescent="0.3">
      <c r="B27" s="141" t="s">
        <v>65</v>
      </c>
      <c r="C27" s="142"/>
      <c r="D27" s="142"/>
      <c r="E27" s="143"/>
    </row>
    <row r="28" spans="1:7" s="8" customFormat="1" ht="184.5" customHeight="1" thickBot="1" x14ac:dyDescent="0.35">
      <c r="B28" s="147" t="s">
        <v>198</v>
      </c>
      <c r="C28" s="145"/>
      <c r="D28" s="145"/>
      <c r="E28" s="146"/>
    </row>
    <row r="29" spans="1:7" s="8" customFormat="1" ht="12" customHeight="1" thickBot="1" x14ac:dyDescent="0.35"/>
    <row r="30" spans="1:7" s="8" customFormat="1" ht="33" customHeight="1" x14ac:dyDescent="0.3">
      <c r="B30" s="141" t="s">
        <v>74</v>
      </c>
      <c r="C30" s="142"/>
      <c r="D30" s="142"/>
      <c r="E30" s="143"/>
      <c r="G30" s="44" t="s">
        <v>47</v>
      </c>
    </row>
    <row r="31" spans="1:7" s="8" customFormat="1" ht="221.25" customHeight="1" thickBot="1" x14ac:dyDescent="0.35">
      <c r="B31" s="147" t="s">
        <v>199</v>
      </c>
      <c r="C31" s="145"/>
      <c r="D31" s="145"/>
      <c r="E31" s="146"/>
      <c r="G31" s="45" t="s">
        <v>184</v>
      </c>
    </row>
    <row r="32" spans="1:7" s="8" customFormat="1" ht="15" customHeight="1" thickBot="1" x14ac:dyDescent="0.35"/>
    <row r="33" spans="1:7" s="8" customFormat="1" ht="28.8" x14ac:dyDescent="0.3">
      <c r="A33" s="8">
        <v>10</v>
      </c>
      <c r="B33" s="138" t="s">
        <v>67</v>
      </c>
      <c r="C33" s="139"/>
      <c r="D33" s="139"/>
      <c r="E33" s="140"/>
      <c r="G33" s="44" t="s">
        <v>66</v>
      </c>
    </row>
    <row r="34" spans="1:7" s="8" customFormat="1" ht="357" customHeight="1" thickBot="1" x14ac:dyDescent="0.35">
      <c r="B34" s="135" t="s">
        <v>206</v>
      </c>
      <c r="C34" s="136"/>
      <c r="D34" s="136"/>
      <c r="E34" s="137"/>
      <c r="G34" s="45" t="s">
        <v>207</v>
      </c>
    </row>
    <row r="35" spans="1:7" s="8" customFormat="1" ht="12.75" customHeight="1" thickBot="1" x14ac:dyDescent="0.35"/>
    <row r="36" spans="1:7" s="8" customFormat="1" x14ac:dyDescent="0.3">
      <c r="B36" s="138" t="s">
        <v>49</v>
      </c>
      <c r="C36" s="139"/>
      <c r="D36" s="139"/>
      <c r="E36" s="140"/>
    </row>
    <row r="37" spans="1:7" s="8" customFormat="1" ht="297" customHeight="1" thickBot="1" x14ac:dyDescent="0.35">
      <c r="B37" s="135" t="s">
        <v>183</v>
      </c>
      <c r="C37" s="136"/>
      <c r="D37" s="136"/>
      <c r="E37" s="137"/>
    </row>
    <row r="38" spans="1:7" s="8" customFormat="1" ht="15.75" customHeight="1" thickBot="1" x14ac:dyDescent="0.35"/>
    <row r="39" spans="1:7" s="8" customFormat="1" x14ac:dyDescent="0.3">
      <c r="B39" s="141" t="s">
        <v>50</v>
      </c>
      <c r="C39" s="142"/>
      <c r="D39" s="142"/>
      <c r="E39" s="143"/>
    </row>
    <row r="40" spans="1:7" s="8" customFormat="1" ht="296.25" customHeight="1" thickBot="1" x14ac:dyDescent="0.35">
      <c r="B40" s="135" t="s">
        <v>208</v>
      </c>
      <c r="C40" s="136"/>
      <c r="D40" s="136"/>
      <c r="E40" s="137"/>
    </row>
    <row r="41" spans="1:7" s="8" customFormat="1" ht="16.5" customHeight="1" thickBot="1" x14ac:dyDescent="0.35"/>
    <row r="42" spans="1:7" s="8" customFormat="1" x14ac:dyDescent="0.3">
      <c r="B42" s="141" t="s">
        <v>48</v>
      </c>
      <c r="C42" s="142"/>
      <c r="D42" s="142"/>
      <c r="E42" s="143"/>
    </row>
    <row r="43" spans="1:7" s="8" customFormat="1" ht="327.75" customHeight="1" thickBot="1" x14ac:dyDescent="0.35">
      <c r="B43" s="135" t="s">
        <v>200</v>
      </c>
      <c r="C43" s="136"/>
      <c r="D43" s="136"/>
      <c r="E43" s="137"/>
    </row>
    <row r="44" spans="1:7" s="8" customFormat="1" ht="13.5" customHeight="1" thickBot="1" x14ac:dyDescent="0.35"/>
    <row r="45" spans="1:7" s="8" customFormat="1" ht="15" customHeight="1" x14ac:dyDescent="0.3">
      <c r="B45" s="138" t="s">
        <v>68</v>
      </c>
      <c r="C45" s="139"/>
      <c r="D45" s="139"/>
      <c r="E45" s="140"/>
    </row>
    <row r="46" spans="1:7" s="8" customFormat="1" ht="291.75" customHeight="1" x14ac:dyDescent="0.3">
      <c r="B46" s="132" t="s">
        <v>201</v>
      </c>
      <c r="C46" s="133"/>
      <c r="D46" s="133"/>
      <c r="E46" s="134"/>
    </row>
    <row r="47" spans="1:7" s="8" customFormat="1" ht="291.75" customHeight="1" thickBot="1" x14ac:dyDescent="0.35">
      <c r="B47" s="135"/>
      <c r="C47" s="136"/>
      <c r="D47" s="136"/>
      <c r="E47" s="137"/>
    </row>
    <row r="48" spans="1:7" s="8" customFormat="1" ht="12" customHeight="1" thickBot="1" x14ac:dyDescent="0.35"/>
    <row r="49" spans="2:5" s="8" customFormat="1" x14ac:dyDescent="0.3">
      <c r="B49" s="138" t="s">
        <v>69</v>
      </c>
      <c r="C49" s="139"/>
      <c r="D49" s="139"/>
      <c r="E49" s="140"/>
    </row>
    <row r="50" spans="2:5" s="8" customFormat="1" x14ac:dyDescent="0.3">
      <c r="B50" s="58" t="s">
        <v>102</v>
      </c>
      <c r="C50" s="77" t="s">
        <v>103</v>
      </c>
      <c r="D50" s="77" t="s">
        <v>70</v>
      </c>
      <c r="E50" s="78" t="s">
        <v>105</v>
      </c>
    </row>
    <row r="51" spans="2:5" s="8" customFormat="1" ht="46.5" customHeight="1" x14ac:dyDescent="0.3">
      <c r="B51" s="59" t="s">
        <v>17</v>
      </c>
      <c r="C51" s="60">
        <v>1</v>
      </c>
      <c r="D51" s="60">
        <v>5</v>
      </c>
      <c r="E51" s="61" t="s">
        <v>181</v>
      </c>
    </row>
    <row r="52" spans="2:5" s="8" customFormat="1" ht="46.5" customHeight="1" x14ac:dyDescent="0.3">
      <c r="B52" s="59" t="s">
        <v>18</v>
      </c>
      <c r="C52" s="60">
        <v>5</v>
      </c>
      <c r="D52" s="60">
        <v>5</v>
      </c>
      <c r="E52" s="61" t="s">
        <v>28</v>
      </c>
    </row>
    <row r="53" spans="2:5" s="8" customFormat="1" ht="46.5" customHeight="1" x14ac:dyDescent="0.3">
      <c r="B53" s="59" t="s">
        <v>19</v>
      </c>
      <c r="C53" s="60">
        <v>3</v>
      </c>
      <c r="D53" s="60">
        <v>5</v>
      </c>
      <c r="E53" s="61" t="s">
        <v>27</v>
      </c>
    </row>
    <row r="54" spans="2:5" s="8" customFormat="1" ht="46.5" customHeight="1" x14ac:dyDescent="0.3">
      <c r="B54" s="59" t="s">
        <v>20</v>
      </c>
      <c r="C54" s="60">
        <v>3</v>
      </c>
      <c r="D54" s="60">
        <v>5</v>
      </c>
      <c r="E54" s="61" t="s">
        <v>202</v>
      </c>
    </row>
    <row r="55" spans="2:5" s="8" customFormat="1" ht="46.5" customHeight="1" x14ac:dyDescent="0.3">
      <c r="B55" s="59" t="s">
        <v>21</v>
      </c>
      <c r="C55" s="60">
        <v>2</v>
      </c>
      <c r="D55" s="60">
        <v>5</v>
      </c>
      <c r="E55" s="61" t="s">
        <v>203</v>
      </c>
    </row>
    <row r="56" spans="2:5" s="8" customFormat="1" ht="46.5" customHeight="1" x14ac:dyDescent="0.3">
      <c r="B56" s="59" t="s">
        <v>22</v>
      </c>
      <c r="C56" s="60">
        <v>3</v>
      </c>
      <c r="D56" s="60">
        <v>5</v>
      </c>
      <c r="E56" s="61" t="s">
        <v>26</v>
      </c>
    </row>
    <row r="57" spans="2:5" s="8" customFormat="1" ht="46.5" customHeight="1" x14ac:dyDescent="0.3">
      <c r="B57" s="59" t="s">
        <v>23</v>
      </c>
      <c r="C57" s="60">
        <v>3</v>
      </c>
      <c r="D57" s="60">
        <v>5</v>
      </c>
      <c r="E57" s="61" t="s">
        <v>25</v>
      </c>
    </row>
    <row r="58" spans="2:5" s="8" customFormat="1" ht="46.5" customHeight="1" x14ac:dyDescent="0.3">
      <c r="B58" s="59" t="s">
        <v>24</v>
      </c>
      <c r="C58" s="60">
        <v>5</v>
      </c>
      <c r="D58" s="60">
        <v>3</v>
      </c>
      <c r="E58" s="61" t="s">
        <v>182</v>
      </c>
    </row>
    <row r="59" spans="2:5" s="8" customFormat="1" ht="46.5" customHeight="1" x14ac:dyDescent="0.3">
      <c r="B59" s="59"/>
      <c r="C59" s="60"/>
      <c r="D59" s="60"/>
      <c r="E59" s="61"/>
    </row>
    <row r="60" spans="2:5" s="8" customFormat="1" ht="46.5" customHeight="1" thickBot="1" x14ac:dyDescent="0.35">
      <c r="B60" s="62"/>
      <c r="C60" s="63"/>
      <c r="D60" s="63"/>
      <c r="E60" s="64"/>
    </row>
    <row r="61" spans="2:5" s="8" customFormat="1" x14ac:dyDescent="0.3"/>
    <row r="62" spans="2:5" s="8" customFormat="1" x14ac:dyDescent="0.3"/>
    <row r="63" spans="2:5" x14ac:dyDescent="0.3">
      <c r="B63" s="8"/>
      <c r="C63" s="8"/>
    </row>
    <row r="64" spans="2:5" x14ac:dyDescent="0.3">
      <c r="B64" s="8"/>
      <c r="C64" s="8" t="s">
        <v>104</v>
      </c>
    </row>
    <row r="65" spans="2:3" x14ac:dyDescent="0.3">
      <c r="B65" s="8"/>
      <c r="C65" s="8"/>
    </row>
    <row r="66" spans="2:3" x14ac:dyDescent="0.3">
      <c r="B66" s="8"/>
      <c r="C66" s="8"/>
    </row>
    <row r="67" spans="2:3" x14ac:dyDescent="0.3">
      <c r="B67" s="8"/>
      <c r="C67" s="8"/>
    </row>
    <row r="68" spans="2:3" x14ac:dyDescent="0.3">
      <c r="B68" s="8"/>
      <c r="C68" s="8"/>
    </row>
    <row r="69" spans="2:3" x14ac:dyDescent="0.3">
      <c r="B69" s="8"/>
      <c r="C69" s="8"/>
    </row>
    <row r="70" spans="2:3" x14ac:dyDescent="0.3">
      <c r="B70" s="8"/>
      <c r="C70" s="8"/>
    </row>
    <row r="71" spans="2:3" x14ac:dyDescent="0.3">
      <c r="B71" s="8"/>
      <c r="C71" s="8"/>
    </row>
    <row r="72" spans="2:3" x14ac:dyDescent="0.3">
      <c r="B72" s="8"/>
      <c r="C72" s="8"/>
    </row>
    <row r="73" spans="2:3" s="8" customFormat="1" x14ac:dyDescent="0.3"/>
    <row r="74" spans="2:3" s="8" customFormat="1" x14ac:dyDescent="0.3"/>
    <row r="75" spans="2:3" s="8" customFormat="1" x14ac:dyDescent="0.3"/>
    <row r="76" spans="2:3" s="8" customFormat="1" x14ac:dyDescent="0.3"/>
    <row r="77" spans="2:3" s="8" customFormat="1" x14ac:dyDescent="0.3"/>
    <row r="78" spans="2:3" s="8" customFormat="1" x14ac:dyDescent="0.3"/>
    <row r="79" spans="2:3" s="8" customFormat="1" x14ac:dyDescent="0.3"/>
    <row r="80" spans="2:3" s="8" customFormat="1" x14ac:dyDescent="0.3"/>
    <row r="81" spans="4:4" s="8" customFormat="1" x14ac:dyDescent="0.3"/>
    <row r="82" spans="4:4" s="8" customFormat="1" x14ac:dyDescent="0.3"/>
    <row r="83" spans="4:4" s="8" customFormat="1" x14ac:dyDescent="0.3">
      <c r="D83" s="8" t="s">
        <v>104</v>
      </c>
    </row>
    <row r="84" spans="4:4" s="8" customFormat="1" x14ac:dyDescent="0.3"/>
    <row r="85" spans="4:4" s="8" customFormat="1" x14ac:dyDescent="0.3"/>
    <row r="86" spans="4:4" s="8" customFormat="1" x14ac:dyDescent="0.3"/>
    <row r="87" spans="4:4" s="8" customFormat="1" x14ac:dyDescent="0.3"/>
    <row r="88" spans="4:4" s="8" customFormat="1" x14ac:dyDescent="0.3"/>
    <row r="89" spans="4:4" s="8" customFormat="1" x14ac:dyDescent="0.3"/>
    <row r="90" spans="4:4" s="8" customFormat="1" x14ac:dyDescent="0.3"/>
    <row r="91" spans="4:4" s="8" customFormat="1" x14ac:dyDescent="0.3"/>
    <row r="92" spans="4:4" s="8" customFormat="1" x14ac:dyDescent="0.3"/>
    <row r="93" spans="4:4" s="8" customFormat="1" x14ac:dyDescent="0.3"/>
    <row r="94" spans="4:4" s="8" customFormat="1" x14ac:dyDescent="0.3"/>
    <row r="95" spans="4:4" s="8" customFormat="1" x14ac:dyDescent="0.3"/>
    <row r="96" spans="4:4" s="8" customFormat="1" x14ac:dyDescent="0.3"/>
    <row r="97" s="8" customFormat="1" x14ac:dyDescent="0.3"/>
    <row r="98" s="8" customFormat="1" x14ac:dyDescent="0.3"/>
    <row r="99" s="8" customFormat="1" x14ac:dyDescent="0.3"/>
    <row r="100" s="8" customFormat="1" x14ac:dyDescent="0.3"/>
    <row r="101" s="8" customFormat="1" x14ac:dyDescent="0.3"/>
    <row r="102" s="8" customFormat="1" x14ac:dyDescent="0.3"/>
    <row r="103" s="8" customFormat="1" x14ac:dyDescent="0.3"/>
    <row r="104" s="8" customFormat="1" x14ac:dyDescent="0.3"/>
    <row r="105" s="8" customFormat="1" x14ac:dyDescent="0.3"/>
    <row r="106" s="8" customFormat="1" x14ac:dyDescent="0.3"/>
    <row r="107" s="8" customFormat="1" x14ac:dyDescent="0.3"/>
    <row r="108" s="8" customFormat="1" x14ac:dyDescent="0.3"/>
    <row r="109" s="8" customFormat="1" x14ac:dyDescent="0.3"/>
    <row r="110" s="8" customFormat="1" x14ac:dyDescent="0.3"/>
    <row r="111" s="8" customFormat="1" x14ac:dyDescent="0.3"/>
    <row r="112" s="8" customFormat="1" x14ac:dyDescent="0.3"/>
    <row r="113" s="8" customFormat="1" x14ac:dyDescent="0.3"/>
    <row r="114" s="8" customFormat="1" x14ac:dyDescent="0.3"/>
    <row r="115" s="8" customFormat="1" x14ac:dyDescent="0.3"/>
    <row r="116" s="8" customFormat="1" x14ac:dyDescent="0.3"/>
    <row r="117" s="8" customFormat="1" x14ac:dyDescent="0.3"/>
    <row r="118" s="8" customFormat="1" x14ac:dyDescent="0.3"/>
    <row r="119" s="8" customFormat="1" x14ac:dyDescent="0.3"/>
    <row r="120" s="8" customFormat="1" x14ac:dyDescent="0.3"/>
    <row r="121" s="8" customFormat="1" x14ac:dyDescent="0.3"/>
    <row r="122" s="8" customFormat="1" x14ac:dyDescent="0.3"/>
    <row r="123" s="8" customFormat="1" x14ac:dyDescent="0.3"/>
    <row r="124" s="8" customFormat="1" x14ac:dyDescent="0.3"/>
    <row r="125" s="8" customFormat="1" x14ac:dyDescent="0.3"/>
    <row r="126" s="8" customFormat="1" x14ac:dyDescent="0.3"/>
    <row r="127" s="8" customFormat="1" x14ac:dyDescent="0.3"/>
    <row r="128" s="8" customFormat="1" x14ac:dyDescent="0.3"/>
    <row r="129" s="8" customFormat="1" x14ac:dyDescent="0.3"/>
    <row r="130" s="8" customFormat="1" x14ac:dyDescent="0.3"/>
    <row r="131" s="8" customFormat="1" x14ac:dyDescent="0.3"/>
    <row r="132" s="8" customFormat="1" x14ac:dyDescent="0.3"/>
    <row r="133" s="8" customFormat="1" x14ac:dyDescent="0.3"/>
  </sheetData>
  <sheetProtection password="C64D" sheet="1" objects="1" scenarios="1"/>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phoneticPr fontId="21" type="noConversion"/>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rowBreaks count="3" manualBreakCount="3">
    <brk id="19" min="1" max="4" man="1"/>
    <brk id="32" min="1" max="4" man="1"/>
    <brk id="47" min="1" max="4" man="1"/>
  </row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DZ686"/>
  <sheetViews>
    <sheetView zoomScale="85" zoomScaleNormal="85" zoomScaleSheetLayoutView="100" workbookViewId="0">
      <selection activeCell="J9" sqref="J9"/>
    </sheetView>
  </sheetViews>
  <sheetFormatPr baseColWidth="10" defaultColWidth="11.44140625" defaultRowHeight="14.4" x14ac:dyDescent="0.3"/>
  <cols>
    <col min="1" max="1" width="11.44140625" style="8"/>
    <col min="2" max="3" width="27" style="16" customWidth="1"/>
    <col min="4" max="4" width="13.109375" style="16" customWidth="1"/>
    <col min="5" max="5" width="20.6640625" style="16" customWidth="1"/>
    <col min="6" max="6" width="14.6640625" style="16" customWidth="1"/>
    <col min="7" max="7" width="11.6640625" style="16" bestFit="1" customWidth="1"/>
    <col min="8" max="13" width="11.44140625" style="16"/>
    <col min="14" max="130" width="11.44140625" style="8"/>
    <col min="131" max="16384" width="11.44140625" style="16"/>
  </cols>
  <sheetData>
    <row r="1" spans="2:13" s="8" customFormat="1" x14ac:dyDescent="0.3">
      <c r="B1" s="17" t="s">
        <v>125</v>
      </c>
      <c r="C1" s="17"/>
    </row>
    <row r="2" spans="2:13" s="8" customFormat="1" ht="98.25" customHeight="1" x14ac:dyDescent="0.3">
      <c r="B2" s="110" t="s">
        <v>108</v>
      </c>
      <c r="C2" s="110"/>
      <c r="D2" s="110"/>
      <c r="E2" s="110"/>
      <c r="F2" s="110"/>
      <c r="G2" s="110"/>
      <c r="H2" s="110"/>
      <c r="I2" s="110"/>
      <c r="J2" s="110"/>
      <c r="K2" s="110"/>
    </row>
    <row r="3" spans="2:13" s="8" customFormat="1" ht="15" thickBot="1" x14ac:dyDescent="0.35"/>
    <row r="4" spans="2:13" ht="60" customHeight="1" x14ac:dyDescent="0.3">
      <c r="B4" s="153" t="s">
        <v>127</v>
      </c>
      <c r="C4" s="153" t="s">
        <v>72</v>
      </c>
      <c r="D4" s="157" t="s">
        <v>76</v>
      </c>
      <c r="E4" s="159" t="s">
        <v>77</v>
      </c>
      <c r="F4" s="161" t="s">
        <v>78</v>
      </c>
      <c r="G4" s="162"/>
      <c r="H4" s="151" t="s">
        <v>79</v>
      </c>
      <c r="I4" s="152"/>
      <c r="J4" s="163" t="s">
        <v>44</v>
      </c>
      <c r="K4" s="164"/>
      <c r="L4" s="8"/>
      <c r="M4" s="22" t="s">
        <v>121</v>
      </c>
    </row>
    <row r="5" spans="2:13" ht="29.4" thickBot="1" x14ac:dyDescent="0.35">
      <c r="B5" s="154"/>
      <c r="C5" s="154"/>
      <c r="D5" s="158"/>
      <c r="E5" s="160"/>
      <c r="F5" s="47" t="s">
        <v>122</v>
      </c>
      <c r="G5" s="48" t="s">
        <v>123</v>
      </c>
      <c r="H5" s="48" t="s">
        <v>122</v>
      </c>
      <c r="I5" s="49" t="s">
        <v>123</v>
      </c>
      <c r="J5" s="32" t="s">
        <v>122</v>
      </c>
      <c r="K5" s="33" t="s">
        <v>123</v>
      </c>
      <c r="L5" s="8"/>
      <c r="M5" s="23"/>
    </row>
    <row r="6" spans="2:13" ht="21" customHeight="1" x14ac:dyDescent="0.3">
      <c r="B6" s="86" t="s">
        <v>172</v>
      </c>
      <c r="C6" s="83" t="s">
        <v>14</v>
      </c>
      <c r="D6" s="27">
        <f t="shared" ref="D6:D18" si="0">E6+J6+K6</f>
        <v>125000</v>
      </c>
      <c r="E6" s="38">
        <v>75000</v>
      </c>
      <c r="F6" s="31"/>
      <c r="G6" s="25"/>
      <c r="H6" s="25"/>
      <c r="I6" s="26">
        <v>50000</v>
      </c>
      <c r="J6" s="65">
        <f t="shared" ref="J6:J18" si="1">F6+H6</f>
        <v>0</v>
      </c>
      <c r="K6" s="66">
        <f t="shared" ref="K6:K18" si="2">G6+I6</f>
        <v>50000</v>
      </c>
      <c r="L6" s="8"/>
      <c r="M6" s="24" t="str">
        <f t="shared" ref="M6:M18" si="3">IF(D6=(E6+F6+G6+H6+I6),"OK","ERROR")</f>
        <v>OK</v>
      </c>
    </row>
    <row r="7" spans="2:13" x14ac:dyDescent="0.3">
      <c r="B7" s="84" t="s">
        <v>172</v>
      </c>
      <c r="C7" s="83" t="s">
        <v>13</v>
      </c>
      <c r="D7" s="28">
        <f t="shared" si="0"/>
        <v>50000</v>
      </c>
      <c r="E7" s="38">
        <v>30000</v>
      </c>
      <c r="F7" s="31"/>
      <c r="G7" s="25">
        <v>10000</v>
      </c>
      <c r="H7" s="25"/>
      <c r="I7" s="26">
        <v>10000</v>
      </c>
      <c r="J7" s="67">
        <f t="shared" si="1"/>
        <v>0</v>
      </c>
      <c r="K7" s="68">
        <f t="shared" si="2"/>
        <v>20000</v>
      </c>
      <c r="L7" s="8"/>
      <c r="M7" s="24" t="str">
        <f t="shared" si="3"/>
        <v>OK</v>
      </c>
    </row>
    <row r="8" spans="2:13" x14ac:dyDescent="0.3">
      <c r="B8" s="85" t="s">
        <v>172</v>
      </c>
      <c r="C8" s="83" t="s">
        <v>12</v>
      </c>
      <c r="D8" s="28">
        <f t="shared" si="0"/>
        <v>125000</v>
      </c>
      <c r="E8" s="38">
        <v>50000</v>
      </c>
      <c r="F8" s="31">
        <v>25000</v>
      </c>
      <c r="G8" s="25"/>
      <c r="H8" s="25">
        <v>50000</v>
      </c>
      <c r="I8" s="26"/>
      <c r="J8" s="67">
        <f t="shared" si="1"/>
        <v>75000</v>
      </c>
      <c r="K8" s="68">
        <f t="shared" si="2"/>
        <v>0</v>
      </c>
      <c r="L8" s="8"/>
      <c r="M8" s="24" t="str">
        <f t="shared" si="3"/>
        <v>OK</v>
      </c>
    </row>
    <row r="9" spans="2:13" x14ac:dyDescent="0.3">
      <c r="B9" s="84" t="s">
        <v>173</v>
      </c>
      <c r="C9" s="83" t="s">
        <v>8</v>
      </c>
      <c r="D9" s="28">
        <f t="shared" si="0"/>
        <v>30000</v>
      </c>
      <c r="E9" s="38">
        <v>10000</v>
      </c>
      <c r="F9" s="31">
        <v>10000</v>
      </c>
      <c r="G9" s="25"/>
      <c r="H9" s="25">
        <v>10000</v>
      </c>
      <c r="I9" s="26"/>
      <c r="J9" s="67">
        <f t="shared" si="1"/>
        <v>20000</v>
      </c>
      <c r="K9" s="68">
        <f t="shared" si="2"/>
        <v>0</v>
      </c>
      <c r="L9" s="8"/>
      <c r="M9" s="24" t="str">
        <f t="shared" si="3"/>
        <v>OK</v>
      </c>
    </row>
    <row r="10" spans="2:13" x14ac:dyDescent="0.3">
      <c r="B10" s="87" t="s">
        <v>172</v>
      </c>
      <c r="C10" s="83" t="s">
        <v>158</v>
      </c>
      <c r="D10" s="28">
        <f t="shared" si="0"/>
        <v>45000</v>
      </c>
      <c r="E10" s="38">
        <v>30000</v>
      </c>
      <c r="F10" s="31"/>
      <c r="G10" s="25"/>
      <c r="H10" s="25"/>
      <c r="I10" s="26">
        <v>15000</v>
      </c>
      <c r="J10" s="67">
        <f t="shared" si="1"/>
        <v>0</v>
      </c>
      <c r="K10" s="68">
        <f t="shared" si="2"/>
        <v>15000</v>
      </c>
      <c r="L10" s="8"/>
      <c r="M10" s="24" t="str">
        <f t="shared" si="3"/>
        <v>OK</v>
      </c>
    </row>
    <row r="11" spans="2:13" x14ac:dyDescent="0.3">
      <c r="B11" s="84" t="s">
        <v>172</v>
      </c>
      <c r="C11" s="83" t="s">
        <v>9</v>
      </c>
      <c r="D11" s="28">
        <f t="shared" si="0"/>
        <v>30000</v>
      </c>
      <c r="E11" s="38">
        <v>20000</v>
      </c>
      <c r="F11" s="31"/>
      <c r="G11" s="25">
        <v>10000</v>
      </c>
      <c r="H11" s="25"/>
      <c r="I11" s="26"/>
      <c r="J11" s="67">
        <f t="shared" si="1"/>
        <v>0</v>
      </c>
      <c r="K11" s="68">
        <f t="shared" si="2"/>
        <v>10000</v>
      </c>
      <c r="L11" s="8"/>
      <c r="M11" s="24" t="str">
        <f t="shared" si="3"/>
        <v>OK</v>
      </c>
    </row>
    <row r="12" spans="2:13" x14ac:dyDescent="0.3">
      <c r="B12" s="84" t="s">
        <v>172</v>
      </c>
      <c r="C12" s="83" t="s">
        <v>10</v>
      </c>
      <c r="D12" s="28">
        <f t="shared" si="0"/>
        <v>15000</v>
      </c>
      <c r="E12" s="38">
        <v>15000</v>
      </c>
      <c r="F12" s="31"/>
      <c r="G12" s="25"/>
      <c r="H12" s="25"/>
      <c r="I12" s="26"/>
      <c r="J12" s="67">
        <f t="shared" si="1"/>
        <v>0</v>
      </c>
      <c r="K12" s="68">
        <f t="shared" si="2"/>
        <v>0</v>
      </c>
      <c r="L12" s="8"/>
      <c r="M12" s="24" t="str">
        <f t="shared" si="3"/>
        <v>OK</v>
      </c>
    </row>
    <row r="13" spans="2:13" x14ac:dyDescent="0.3">
      <c r="B13" s="84" t="s">
        <v>173</v>
      </c>
      <c r="C13" s="83" t="s">
        <v>169</v>
      </c>
      <c r="D13" s="28">
        <f t="shared" si="0"/>
        <v>10000</v>
      </c>
      <c r="E13" s="38">
        <v>5000</v>
      </c>
      <c r="F13" s="31"/>
      <c r="G13" s="25">
        <v>2500</v>
      </c>
      <c r="H13" s="25"/>
      <c r="I13" s="26">
        <v>2500</v>
      </c>
      <c r="J13" s="67">
        <f t="shared" si="1"/>
        <v>0</v>
      </c>
      <c r="K13" s="68">
        <f t="shared" si="2"/>
        <v>5000</v>
      </c>
      <c r="L13" s="8"/>
      <c r="M13" s="24" t="str">
        <f t="shared" si="3"/>
        <v>OK</v>
      </c>
    </row>
    <row r="14" spans="2:13" x14ac:dyDescent="0.3">
      <c r="B14" s="84" t="s">
        <v>173</v>
      </c>
      <c r="C14" s="83" t="s">
        <v>11</v>
      </c>
      <c r="D14" s="28">
        <f t="shared" si="0"/>
        <v>30000</v>
      </c>
      <c r="E14" s="38">
        <v>15000</v>
      </c>
      <c r="F14" s="31">
        <v>7500</v>
      </c>
      <c r="G14" s="25"/>
      <c r="H14" s="25">
        <v>7500</v>
      </c>
      <c r="I14" s="26"/>
      <c r="J14" s="67">
        <f t="shared" si="1"/>
        <v>15000</v>
      </c>
      <c r="K14" s="68">
        <f t="shared" si="2"/>
        <v>0</v>
      </c>
      <c r="L14" s="8"/>
      <c r="M14" s="24" t="str">
        <f t="shared" si="3"/>
        <v>OK</v>
      </c>
    </row>
    <row r="15" spans="2:13" x14ac:dyDescent="0.3">
      <c r="B15" s="84" t="s">
        <v>174</v>
      </c>
      <c r="C15" s="89" t="s">
        <v>167</v>
      </c>
      <c r="D15" s="28">
        <f t="shared" si="0"/>
        <v>5000</v>
      </c>
      <c r="E15" s="38">
        <v>0</v>
      </c>
      <c r="F15" s="31">
        <v>5000</v>
      </c>
      <c r="G15" s="25"/>
      <c r="H15" s="25"/>
      <c r="I15" s="26"/>
      <c r="J15" s="67">
        <f t="shared" si="1"/>
        <v>5000</v>
      </c>
      <c r="K15" s="68">
        <f t="shared" si="2"/>
        <v>0</v>
      </c>
      <c r="L15" s="8"/>
      <c r="M15" s="24" t="str">
        <f t="shared" si="3"/>
        <v>OK</v>
      </c>
    </row>
    <row r="16" spans="2:13" x14ac:dyDescent="0.3">
      <c r="B16" s="84" t="s">
        <v>175</v>
      </c>
      <c r="C16" s="89" t="s">
        <v>171</v>
      </c>
      <c r="D16" s="28">
        <f t="shared" si="0"/>
        <v>28000</v>
      </c>
      <c r="E16" s="38">
        <v>0</v>
      </c>
      <c r="F16" s="31">
        <v>10000</v>
      </c>
      <c r="G16" s="25"/>
      <c r="H16" s="25">
        <v>18000</v>
      </c>
      <c r="I16" s="26"/>
      <c r="J16" s="67">
        <f t="shared" si="1"/>
        <v>28000</v>
      </c>
      <c r="K16" s="68">
        <f t="shared" si="2"/>
        <v>0</v>
      </c>
      <c r="L16" s="8"/>
      <c r="M16" s="24" t="str">
        <f t="shared" si="3"/>
        <v>OK</v>
      </c>
    </row>
    <row r="17" spans="2:13" x14ac:dyDescent="0.3">
      <c r="B17" s="84" t="s">
        <v>175</v>
      </c>
      <c r="C17" s="89" t="s">
        <v>166</v>
      </c>
      <c r="D17" s="28">
        <f t="shared" si="0"/>
        <v>5000</v>
      </c>
      <c r="E17" s="38">
        <v>0</v>
      </c>
      <c r="F17" s="31">
        <v>2500</v>
      </c>
      <c r="G17" s="25"/>
      <c r="H17" s="25">
        <v>2500</v>
      </c>
      <c r="I17" s="26"/>
      <c r="J17" s="67">
        <f t="shared" si="1"/>
        <v>5000</v>
      </c>
      <c r="K17" s="68">
        <f t="shared" si="2"/>
        <v>0</v>
      </c>
      <c r="L17" s="8"/>
      <c r="M17" s="24" t="str">
        <f t="shared" si="3"/>
        <v>OK</v>
      </c>
    </row>
    <row r="18" spans="2:13" x14ac:dyDescent="0.3">
      <c r="B18" s="84" t="s">
        <v>175</v>
      </c>
      <c r="C18" s="89" t="s">
        <v>168</v>
      </c>
      <c r="D18" s="28">
        <f t="shared" si="0"/>
        <v>16500</v>
      </c>
      <c r="E18" s="88">
        <v>0</v>
      </c>
      <c r="F18" s="31">
        <v>15000</v>
      </c>
      <c r="G18" s="25"/>
      <c r="H18" s="25">
        <v>1500</v>
      </c>
      <c r="I18" s="26"/>
      <c r="J18" s="67">
        <f t="shared" si="1"/>
        <v>16500</v>
      </c>
      <c r="K18" s="68">
        <f t="shared" si="2"/>
        <v>0</v>
      </c>
      <c r="L18" s="8"/>
      <c r="M18" s="24" t="str">
        <f t="shared" si="3"/>
        <v>OK</v>
      </c>
    </row>
    <row r="19" spans="2:13" ht="15" thickBot="1" x14ac:dyDescent="0.35">
      <c r="B19" s="75" t="s">
        <v>175</v>
      </c>
      <c r="C19" s="76" t="s">
        <v>170</v>
      </c>
      <c r="D19" s="29">
        <f t="shared" ref="D19" si="4">E19+J19+K19</f>
        <v>2000</v>
      </c>
      <c r="E19" s="38">
        <v>0</v>
      </c>
      <c r="F19" s="31">
        <v>1000</v>
      </c>
      <c r="G19" s="25"/>
      <c r="H19" s="25">
        <v>1000</v>
      </c>
      <c r="I19" s="26"/>
      <c r="J19" s="67">
        <f t="shared" ref="J19" si="5">F19+H19</f>
        <v>2000</v>
      </c>
      <c r="K19" s="68">
        <f t="shared" ref="K19" si="6">G19+I19</f>
        <v>0</v>
      </c>
      <c r="L19" s="8"/>
      <c r="M19" s="24" t="str">
        <f t="shared" ref="M19:M20" si="7">IF(D19=(E19+F19+G19+H19+I19),"OK","ERROR")</f>
        <v>OK</v>
      </c>
    </row>
    <row r="20" spans="2:13" ht="15" thickBot="1" x14ac:dyDescent="0.35">
      <c r="B20" s="155" t="s">
        <v>129</v>
      </c>
      <c r="C20" s="156"/>
      <c r="D20" s="30">
        <f>SUM(D6:D19)</f>
        <v>516500</v>
      </c>
      <c r="E20" s="50">
        <f>ROUND(SUM(E6:E19),0)</f>
        <v>250000</v>
      </c>
      <c r="F20" s="51">
        <f>ROUND(SUM(F6:F19),0)</f>
        <v>76000</v>
      </c>
      <c r="G20" s="52">
        <f>ROUND(SUM(G6:G19),0)</f>
        <v>22500</v>
      </c>
      <c r="H20" s="52">
        <f>ROUND(SUM(H6:H19),0)</f>
        <v>90500</v>
      </c>
      <c r="I20" s="53">
        <f>ROUND(SUM(I6:I19),0)</f>
        <v>77500</v>
      </c>
      <c r="J20" s="34">
        <f t="shared" ref="J20:K20" si="8">ROUND(SUM(J6:J19),0)</f>
        <v>166500</v>
      </c>
      <c r="K20" s="35">
        <f t="shared" si="8"/>
        <v>100000</v>
      </c>
      <c r="L20" s="8"/>
      <c r="M20" s="24" t="str">
        <f t="shared" si="7"/>
        <v>OK</v>
      </c>
    </row>
    <row r="21" spans="2:13" ht="15" thickBot="1" x14ac:dyDescent="0.35">
      <c r="B21" s="155" t="s">
        <v>124</v>
      </c>
      <c r="C21" s="156"/>
      <c r="D21" s="46">
        <v>1</v>
      </c>
      <c r="E21" s="54">
        <f>E20/$D$20</f>
        <v>0.48402710551790901</v>
      </c>
      <c r="F21" s="55">
        <f t="shared" ref="F21:K21" si="9">F20/$D$20</f>
        <v>0.14714424007744434</v>
      </c>
      <c r="G21" s="56">
        <f t="shared" si="9"/>
        <v>4.3562439496611809E-2</v>
      </c>
      <c r="H21" s="56">
        <f t="shared" ref="H21:I21" si="10">H20/$D$20</f>
        <v>0.17521781219748306</v>
      </c>
      <c r="I21" s="57">
        <f t="shared" si="10"/>
        <v>0.15004840271055178</v>
      </c>
      <c r="J21" s="36">
        <f t="shared" si="9"/>
        <v>0.32236205227492737</v>
      </c>
      <c r="K21" s="37">
        <f t="shared" si="9"/>
        <v>0.1936108422071636</v>
      </c>
      <c r="L21" s="8"/>
      <c r="M21" s="23"/>
    </row>
    <row r="22" spans="2:13" x14ac:dyDescent="0.3">
      <c r="B22" s="8"/>
      <c r="C22" s="8"/>
      <c r="D22" s="8"/>
      <c r="E22" s="8"/>
      <c r="F22" s="8"/>
      <c r="G22" s="8"/>
      <c r="H22" s="8"/>
      <c r="I22" s="8"/>
      <c r="J22" s="8"/>
      <c r="K22" s="8"/>
      <c r="L22" s="8"/>
      <c r="M22" s="8"/>
    </row>
    <row r="23" spans="2:13" x14ac:dyDescent="0.3">
      <c r="B23" s="8"/>
      <c r="C23" s="8"/>
      <c r="D23" s="8"/>
      <c r="E23" s="8"/>
      <c r="F23" s="8"/>
      <c r="G23" s="8"/>
      <c r="H23" s="8"/>
      <c r="I23" s="8"/>
      <c r="J23" s="8"/>
      <c r="K23" s="8"/>
      <c r="L23" s="8"/>
      <c r="M23" s="8"/>
    </row>
    <row r="24" spans="2:13" x14ac:dyDescent="0.3">
      <c r="B24" s="166" t="s">
        <v>128</v>
      </c>
      <c r="C24" s="166"/>
      <c r="D24" s="166"/>
      <c r="E24" s="166"/>
      <c r="F24" s="166"/>
      <c r="G24" s="166"/>
      <c r="H24" s="69"/>
      <c r="I24" s="69"/>
      <c r="J24" s="69"/>
      <c r="K24" s="69"/>
      <c r="L24" s="8"/>
      <c r="M24" s="8"/>
    </row>
    <row r="25" spans="2:13" ht="15.75" customHeight="1" x14ac:dyDescent="0.3">
      <c r="B25" s="165" t="s">
        <v>109</v>
      </c>
      <c r="C25" s="165"/>
      <c r="D25" s="165"/>
      <c r="E25" s="165"/>
      <c r="F25" s="165"/>
      <c r="G25" s="39" t="str">
        <f>IF(E20&gt;=100000,"OK","ERROR")</f>
        <v>OK</v>
      </c>
      <c r="H25" s="69"/>
      <c r="I25" s="69"/>
      <c r="J25" s="69"/>
      <c r="K25" s="69"/>
      <c r="L25" s="8"/>
      <c r="M25" s="8"/>
    </row>
    <row r="26" spans="2:13" ht="15.75" customHeight="1" x14ac:dyDescent="0.3">
      <c r="B26" s="165" t="s">
        <v>46</v>
      </c>
      <c r="C26" s="165"/>
      <c r="D26" s="165"/>
      <c r="E26" s="165"/>
      <c r="F26" s="165"/>
      <c r="G26" s="39" t="str">
        <f>IF(E20&lt;=250000,"OK","ERROR")</f>
        <v>OK</v>
      </c>
      <c r="H26" s="69"/>
      <c r="I26" s="69"/>
      <c r="J26" s="69"/>
      <c r="K26" s="69"/>
      <c r="L26" s="8"/>
      <c r="M26" s="8"/>
    </row>
    <row r="27" spans="2:13" ht="15.75" customHeight="1" x14ac:dyDescent="0.3">
      <c r="B27" s="165" t="s">
        <v>133</v>
      </c>
      <c r="C27" s="165"/>
      <c r="D27" s="165"/>
      <c r="E27" s="165"/>
      <c r="F27" s="165"/>
      <c r="G27" s="39" t="str">
        <f>IF(E20&lt;=(D20/2),"OK","ERROR")</f>
        <v>OK</v>
      </c>
      <c r="H27" s="69"/>
      <c r="I27" s="69"/>
      <c r="J27" s="69"/>
      <c r="K27" s="69"/>
      <c r="L27" s="8"/>
      <c r="M27" s="8"/>
    </row>
    <row r="28" spans="2:13" ht="15.75" customHeight="1" x14ac:dyDescent="0.3">
      <c r="B28" s="165" t="s">
        <v>43</v>
      </c>
      <c r="C28" s="165"/>
      <c r="D28" s="165"/>
      <c r="E28" s="165"/>
      <c r="F28" s="165"/>
      <c r="G28" s="39" t="str">
        <f>IF(K20&lt;=(E20*0.4),"OK","ERROR")</f>
        <v>OK</v>
      </c>
      <c r="H28" s="69"/>
      <c r="I28" s="69"/>
      <c r="J28" s="69"/>
      <c r="K28" s="69"/>
      <c r="L28" s="8"/>
      <c r="M28" s="8"/>
    </row>
    <row r="29" spans="2:13" s="8" customFormat="1" x14ac:dyDescent="0.3"/>
    <row r="30" spans="2:13" s="8" customFormat="1" x14ac:dyDescent="0.3">
      <c r="I30" s="70"/>
    </row>
    <row r="31" spans="2:13" s="8" customFormat="1" x14ac:dyDescent="0.3">
      <c r="G31" s="39"/>
    </row>
    <row r="32" spans="2:13" s="8" customFormat="1" x14ac:dyDescent="0.3"/>
    <row r="33" spans="2:2" s="8" customFormat="1" x14ac:dyDescent="0.3"/>
    <row r="34" spans="2:2" s="8" customFormat="1" x14ac:dyDescent="0.3">
      <c r="B34" s="71"/>
    </row>
    <row r="35" spans="2:2" s="8" customFormat="1" x14ac:dyDescent="0.3">
      <c r="B35" s="72"/>
    </row>
    <row r="36" spans="2:2" s="8" customFormat="1" x14ac:dyDescent="0.3">
      <c r="B36" s="71"/>
    </row>
    <row r="37" spans="2:2" s="8" customFormat="1" x14ac:dyDescent="0.3">
      <c r="B37" s="73"/>
    </row>
    <row r="38" spans="2:2" s="8" customFormat="1" x14ac:dyDescent="0.3"/>
    <row r="39" spans="2:2" s="8" customFormat="1" x14ac:dyDescent="0.3"/>
    <row r="40" spans="2:2" s="8" customFormat="1" x14ac:dyDescent="0.3">
      <c r="B40" s="74"/>
    </row>
    <row r="41" spans="2:2" s="8" customFormat="1" x14ac:dyDescent="0.3"/>
    <row r="42" spans="2:2" s="8" customFormat="1" x14ac:dyDescent="0.3"/>
    <row r="43" spans="2:2" s="8" customFormat="1" x14ac:dyDescent="0.3"/>
    <row r="44" spans="2:2" s="8" customFormat="1" x14ac:dyDescent="0.3"/>
    <row r="45" spans="2:2" s="8" customFormat="1" x14ac:dyDescent="0.3"/>
    <row r="46" spans="2:2" s="8" customFormat="1" x14ac:dyDescent="0.3"/>
    <row r="47" spans="2:2" s="8" customFormat="1" x14ac:dyDescent="0.3"/>
    <row r="48" spans="2:2" s="8" customFormat="1" x14ac:dyDescent="0.3"/>
    <row r="49" s="8" customFormat="1" x14ac:dyDescent="0.3"/>
    <row r="50" s="8" customFormat="1" x14ac:dyDescent="0.3"/>
    <row r="51" s="8" customFormat="1" x14ac:dyDescent="0.3"/>
    <row r="52" s="8" customFormat="1" x14ac:dyDescent="0.3"/>
    <row r="53" s="8" customFormat="1" x14ac:dyDescent="0.3"/>
    <row r="54" s="8" customFormat="1" x14ac:dyDescent="0.3"/>
    <row r="55" s="8" customFormat="1" x14ac:dyDescent="0.3"/>
    <row r="56" s="8" customFormat="1" x14ac:dyDescent="0.3"/>
    <row r="57" s="8" customFormat="1" x14ac:dyDescent="0.3"/>
    <row r="58" s="8" customFormat="1" x14ac:dyDescent="0.3"/>
    <row r="59" s="8" customFormat="1" x14ac:dyDescent="0.3"/>
    <row r="60" s="8" customFormat="1" x14ac:dyDescent="0.3"/>
    <row r="61" s="8" customFormat="1" x14ac:dyDescent="0.3"/>
    <row r="62" s="8" customFormat="1" x14ac:dyDescent="0.3"/>
    <row r="63" s="8" customFormat="1" x14ac:dyDescent="0.3"/>
    <row r="64" s="8" customFormat="1" x14ac:dyDescent="0.3"/>
    <row r="65" s="8" customFormat="1" x14ac:dyDescent="0.3"/>
    <row r="66" s="8" customFormat="1" x14ac:dyDescent="0.3"/>
    <row r="67" s="8" customFormat="1" x14ac:dyDescent="0.3"/>
    <row r="68" s="8" customFormat="1" x14ac:dyDescent="0.3"/>
    <row r="69" s="8" customFormat="1" x14ac:dyDescent="0.3"/>
    <row r="70" s="8" customFormat="1" x14ac:dyDescent="0.3"/>
    <row r="71" s="8" customFormat="1" x14ac:dyDescent="0.3"/>
    <row r="72" s="8" customFormat="1" x14ac:dyDescent="0.3"/>
    <row r="73" s="8" customFormat="1" x14ac:dyDescent="0.3"/>
    <row r="74" s="8" customFormat="1" x14ac:dyDescent="0.3"/>
    <row r="75" s="8" customFormat="1" x14ac:dyDescent="0.3"/>
    <row r="76" s="8" customFormat="1" x14ac:dyDescent="0.3"/>
    <row r="77" s="8" customFormat="1" x14ac:dyDescent="0.3"/>
    <row r="78" s="8" customFormat="1" x14ac:dyDescent="0.3"/>
    <row r="79" s="8" customFormat="1" x14ac:dyDescent="0.3"/>
    <row r="80" s="8" customFormat="1" x14ac:dyDescent="0.3"/>
    <row r="81" s="8" customFormat="1" x14ac:dyDescent="0.3"/>
    <row r="82" s="8" customFormat="1" x14ac:dyDescent="0.3"/>
    <row r="83" s="8" customFormat="1" x14ac:dyDescent="0.3"/>
    <row r="84" s="8" customFormat="1" x14ac:dyDescent="0.3"/>
    <row r="85" s="8" customFormat="1" x14ac:dyDescent="0.3"/>
    <row r="86" s="8" customFormat="1" x14ac:dyDescent="0.3"/>
    <row r="87" s="8" customFormat="1" x14ac:dyDescent="0.3"/>
    <row r="88" s="8" customFormat="1" x14ac:dyDescent="0.3"/>
    <row r="89" s="8" customFormat="1" x14ac:dyDescent="0.3"/>
    <row r="90" s="8" customFormat="1" x14ac:dyDescent="0.3"/>
    <row r="91" s="8" customFormat="1" x14ac:dyDescent="0.3"/>
    <row r="92" s="8" customFormat="1" x14ac:dyDescent="0.3"/>
    <row r="93" s="8" customFormat="1" x14ac:dyDescent="0.3"/>
    <row r="94" s="8" customFormat="1" x14ac:dyDescent="0.3"/>
    <row r="95" s="8" customFormat="1" x14ac:dyDescent="0.3"/>
    <row r="96" s="8" customFormat="1" x14ac:dyDescent="0.3"/>
    <row r="97" s="8" customFormat="1" x14ac:dyDescent="0.3"/>
    <row r="98" s="8" customFormat="1" x14ac:dyDescent="0.3"/>
    <row r="99" s="8" customFormat="1" x14ac:dyDescent="0.3"/>
    <row r="100" s="8" customFormat="1" x14ac:dyDescent="0.3"/>
    <row r="101" s="8" customFormat="1" x14ac:dyDescent="0.3"/>
    <row r="102" s="8" customFormat="1" x14ac:dyDescent="0.3"/>
    <row r="103" s="8" customFormat="1" x14ac:dyDescent="0.3"/>
    <row r="104" s="8" customFormat="1" x14ac:dyDescent="0.3"/>
    <row r="105" s="8" customFormat="1" x14ac:dyDescent="0.3"/>
    <row r="106" s="8" customFormat="1" x14ac:dyDescent="0.3"/>
    <row r="107" s="8" customFormat="1" x14ac:dyDescent="0.3"/>
    <row r="108" s="8" customFormat="1" x14ac:dyDescent="0.3"/>
    <row r="109" s="8" customFormat="1" x14ac:dyDescent="0.3"/>
    <row r="110" s="8" customFormat="1" x14ac:dyDescent="0.3"/>
    <row r="111" s="8" customFormat="1" x14ac:dyDescent="0.3"/>
    <row r="112" s="8" customFormat="1" x14ac:dyDescent="0.3"/>
    <row r="113" s="8" customFormat="1" x14ac:dyDescent="0.3"/>
    <row r="114" s="8" customFormat="1" x14ac:dyDescent="0.3"/>
    <row r="115" s="8" customFormat="1" x14ac:dyDescent="0.3"/>
    <row r="116" s="8" customFormat="1" x14ac:dyDescent="0.3"/>
    <row r="117" s="8" customFormat="1" x14ac:dyDescent="0.3"/>
    <row r="118" s="8" customFormat="1" x14ac:dyDescent="0.3"/>
    <row r="119" s="8" customFormat="1" x14ac:dyDescent="0.3"/>
    <row r="120" s="8" customFormat="1" x14ac:dyDescent="0.3"/>
    <row r="121" s="8" customFormat="1" x14ac:dyDescent="0.3"/>
    <row r="122" s="8" customFormat="1" x14ac:dyDescent="0.3"/>
    <row r="123" s="8" customFormat="1" x14ac:dyDescent="0.3"/>
    <row r="124" s="8" customFormat="1" x14ac:dyDescent="0.3"/>
    <row r="125" s="8" customFormat="1" x14ac:dyDescent="0.3"/>
    <row r="126" s="8" customFormat="1" x14ac:dyDescent="0.3"/>
    <row r="127" s="8" customFormat="1" x14ac:dyDescent="0.3"/>
    <row r="128" s="8" customFormat="1" x14ac:dyDescent="0.3"/>
    <row r="129" s="8" customFormat="1" x14ac:dyDescent="0.3"/>
    <row r="130" s="8" customFormat="1" x14ac:dyDescent="0.3"/>
    <row r="131" s="8" customFormat="1" x14ac:dyDescent="0.3"/>
    <row r="132" s="8" customFormat="1" x14ac:dyDescent="0.3"/>
    <row r="133" s="8" customFormat="1" x14ac:dyDescent="0.3"/>
    <row r="134" s="8" customFormat="1" x14ac:dyDescent="0.3"/>
    <row r="135" s="8" customFormat="1" x14ac:dyDescent="0.3"/>
    <row r="136" s="8" customFormat="1" x14ac:dyDescent="0.3"/>
    <row r="137" s="8" customFormat="1" x14ac:dyDescent="0.3"/>
    <row r="138" s="8" customFormat="1" x14ac:dyDescent="0.3"/>
    <row r="139" s="8" customFormat="1" x14ac:dyDescent="0.3"/>
    <row r="140" s="8" customFormat="1" x14ac:dyDescent="0.3"/>
    <row r="141" s="8" customFormat="1" x14ac:dyDescent="0.3"/>
    <row r="142" s="8" customFormat="1" x14ac:dyDescent="0.3"/>
    <row r="143" s="8" customFormat="1" x14ac:dyDescent="0.3"/>
    <row r="144" s="8" customFormat="1" x14ac:dyDescent="0.3"/>
    <row r="145" s="8" customFormat="1" x14ac:dyDescent="0.3"/>
    <row r="146" s="8" customFormat="1" x14ac:dyDescent="0.3"/>
    <row r="147" s="8" customFormat="1" x14ac:dyDescent="0.3"/>
    <row r="148" s="8" customFormat="1" x14ac:dyDescent="0.3"/>
    <row r="149" s="8" customFormat="1" x14ac:dyDescent="0.3"/>
    <row r="150" s="8" customFormat="1" x14ac:dyDescent="0.3"/>
    <row r="151" s="8" customFormat="1" x14ac:dyDescent="0.3"/>
    <row r="152" s="8" customFormat="1" x14ac:dyDescent="0.3"/>
    <row r="153" s="8" customFormat="1" x14ac:dyDescent="0.3"/>
    <row r="154" s="8" customFormat="1" x14ac:dyDescent="0.3"/>
    <row r="155" s="8" customFormat="1" x14ac:dyDescent="0.3"/>
    <row r="156" s="8" customFormat="1" x14ac:dyDescent="0.3"/>
    <row r="157" s="8" customFormat="1" x14ac:dyDescent="0.3"/>
    <row r="158" s="8" customFormat="1" x14ac:dyDescent="0.3"/>
    <row r="159" s="8" customFormat="1" x14ac:dyDescent="0.3"/>
    <row r="160" s="8" customFormat="1" x14ac:dyDescent="0.3"/>
    <row r="161" s="8" customFormat="1" x14ac:dyDescent="0.3"/>
    <row r="162" s="8" customFormat="1" x14ac:dyDescent="0.3"/>
    <row r="163" s="8" customFormat="1" x14ac:dyDescent="0.3"/>
    <row r="164" s="8" customFormat="1" x14ac:dyDescent="0.3"/>
    <row r="165" s="8" customFormat="1" x14ac:dyDescent="0.3"/>
    <row r="166" s="8" customFormat="1" x14ac:dyDescent="0.3"/>
    <row r="167" s="8" customFormat="1" x14ac:dyDescent="0.3"/>
    <row r="168" s="8" customFormat="1" x14ac:dyDescent="0.3"/>
    <row r="169" s="8" customFormat="1" x14ac:dyDescent="0.3"/>
    <row r="170" s="8" customFormat="1" x14ac:dyDescent="0.3"/>
    <row r="171" s="8" customFormat="1" x14ac:dyDescent="0.3"/>
    <row r="172" s="8" customFormat="1" x14ac:dyDescent="0.3"/>
    <row r="173" s="8" customFormat="1" x14ac:dyDescent="0.3"/>
    <row r="174" s="8" customFormat="1" x14ac:dyDescent="0.3"/>
    <row r="175" s="8" customFormat="1" x14ac:dyDescent="0.3"/>
    <row r="176" s="8" customFormat="1" x14ac:dyDescent="0.3"/>
    <row r="177" s="8" customFormat="1" x14ac:dyDescent="0.3"/>
    <row r="178" s="8" customFormat="1" x14ac:dyDescent="0.3"/>
    <row r="179" s="8" customFormat="1" x14ac:dyDescent="0.3"/>
    <row r="180" s="8" customFormat="1" x14ac:dyDescent="0.3"/>
    <row r="181" s="8" customFormat="1" x14ac:dyDescent="0.3"/>
    <row r="182" s="8" customFormat="1" x14ac:dyDescent="0.3"/>
    <row r="183" s="8" customFormat="1" x14ac:dyDescent="0.3"/>
    <row r="184" s="8" customFormat="1" x14ac:dyDescent="0.3"/>
    <row r="185" s="8" customFormat="1" x14ac:dyDescent="0.3"/>
    <row r="186" s="8" customFormat="1" x14ac:dyDescent="0.3"/>
    <row r="187" s="8" customFormat="1" x14ac:dyDescent="0.3"/>
    <row r="188" s="8" customFormat="1" x14ac:dyDescent="0.3"/>
    <row r="189" s="8" customFormat="1" x14ac:dyDescent="0.3"/>
    <row r="190" s="8" customFormat="1" x14ac:dyDescent="0.3"/>
    <row r="191" s="8" customFormat="1" x14ac:dyDescent="0.3"/>
    <row r="192" s="8" customFormat="1" x14ac:dyDescent="0.3"/>
    <row r="193" s="8" customFormat="1" x14ac:dyDescent="0.3"/>
    <row r="194" s="8" customFormat="1" x14ac:dyDescent="0.3"/>
    <row r="195" s="8" customFormat="1" x14ac:dyDescent="0.3"/>
    <row r="196" s="8" customFormat="1" x14ac:dyDescent="0.3"/>
    <row r="197" s="8" customFormat="1" x14ac:dyDescent="0.3"/>
    <row r="198" s="8" customFormat="1" x14ac:dyDescent="0.3"/>
    <row r="199" s="8" customFormat="1" x14ac:dyDescent="0.3"/>
    <row r="200" s="8" customFormat="1" x14ac:dyDescent="0.3"/>
    <row r="201" s="8" customFormat="1" x14ac:dyDescent="0.3"/>
    <row r="202" s="8" customFormat="1" x14ac:dyDescent="0.3"/>
    <row r="203" s="8" customFormat="1" x14ac:dyDescent="0.3"/>
    <row r="204" s="8" customFormat="1" x14ac:dyDescent="0.3"/>
    <row r="205" s="8" customFormat="1" x14ac:dyDescent="0.3"/>
    <row r="206" s="8" customFormat="1" x14ac:dyDescent="0.3"/>
    <row r="207" s="8" customFormat="1" x14ac:dyDescent="0.3"/>
    <row r="208" s="8" customFormat="1" x14ac:dyDescent="0.3"/>
    <row r="209" s="8" customFormat="1" x14ac:dyDescent="0.3"/>
    <row r="210" s="8" customFormat="1" x14ac:dyDescent="0.3"/>
    <row r="211" s="8" customFormat="1" x14ac:dyDescent="0.3"/>
    <row r="212" s="8" customFormat="1" x14ac:dyDescent="0.3"/>
    <row r="213" s="8" customFormat="1" x14ac:dyDescent="0.3"/>
    <row r="214" s="8" customFormat="1" x14ac:dyDescent="0.3"/>
    <row r="215" s="8" customFormat="1" x14ac:dyDescent="0.3"/>
    <row r="216" s="8" customFormat="1" x14ac:dyDescent="0.3"/>
    <row r="217" s="8" customFormat="1" x14ac:dyDescent="0.3"/>
    <row r="218" s="8" customFormat="1" x14ac:dyDescent="0.3"/>
    <row r="219" s="8" customFormat="1" x14ac:dyDescent="0.3"/>
    <row r="220" s="8" customFormat="1" x14ac:dyDescent="0.3"/>
    <row r="221" s="8" customFormat="1" x14ac:dyDescent="0.3"/>
    <row r="222" s="8" customFormat="1" x14ac:dyDescent="0.3"/>
    <row r="223" s="8" customFormat="1" x14ac:dyDescent="0.3"/>
    <row r="224" s="8" customFormat="1" x14ac:dyDescent="0.3"/>
    <row r="225" s="8" customFormat="1" x14ac:dyDescent="0.3"/>
    <row r="226" s="8" customFormat="1" x14ac:dyDescent="0.3"/>
    <row r="227" s="8" customFormat="1" x14ac:dyDescent="0.3"/>
    <row r="228" s="8" customFormat="1" x14ac:dyDescent="0.3"/>
    <row r="229" s="8" customFormat="1" x14ac:dyDescent="0.3"/>
    <row r="230" s="8" customFormat="1" x14ac:dyDescent="0.3"/>
    <row r="231" s="8" customFormat="1" x14ac:dyDescent="0.3"/>
    <row r="232" s="8" customFormat="1" x14ac:dyDescent="0.3"/>
    <row r="233" s="8" customFormat="1" x14ac:dyDescent="0.3"/>
    <row r="234" s="8" customFormat="1" x14ac:dyDescent="0.3"/>
    <row r="235" s="8" customFormat="1" x14ac:dyDescent="0.3"/>
    <row r="236" s="8" customFormat="1" x14ac:dyDescent="0.3"/>
    <row r="237" s="8" customFormat="1" x14ac:dyDescent="0.3"/>
    <row r="238" s="8" customFormat="1" x14ac:dyDescent="0.3"/>
    <row r="239" s="8" customFormat="1" x14ac:dyDescent="0.3"/>
    <row r="240" s="8" customFormat="1" x14ac:dyDescent="0.3"/>
    <row r="241" s="8" customFormat="1" x14ac:dyDescent="0.3"/>
    <row r="242" s="8" customFormat="1" x14ac:dyDescent="0.3"/>
    <row r="243" s="8" customFormat="1" x14ac:dyDescent="0.3"/>
    <row r="244" s="8" customFormat="1" x14ac:dyDescent="0.3"/>
    <row r="245" s="8" customFormat="1" x14ac:dyDescent="0.3"/>
    <row r="246" s="8" customFormat="1" x14ac:dyDescent="0.3"/>
    <row r="247" s="8" customFormat="1" x14ac:dyDescent="0.3"/>
    <row r="248" s="8" customFormat="1" x14ac:dyDescent="0.3"/>
    <row r="249" s="8" customFormat="1" x14ac:dyDescent="0.3"/>
    <row r="250" s="8" customFormat="1" x14ac:dyDescent="0.3"/>
    <row r="251" s="8" customFormat="1" x14ac:dyDescent="0.3"/>
    <row r="252" s="8" customFormat="1" x14ac:dyDescent="0.3"/>
    <row r="253" s="8" customFormat="1" x14ac:dyDescent="0.3"/>
    <row r="254" s="8" customFormat="1" x14ac:dyDescent="0.3"/>
    <row r="255" s="8" customFormat="1" x14ac:dyDescent="0.3"/>
    <row r="256" s="8" customFormat="1" x14ac:dyDescent="0.3"/>
    <row r="257" s="8" customFormat="1" x14ac:dyDescent="0.3"/>
    <row r="258" s="8" customFormat="1" x14ac:dyDescent="0.3"/>
    <row r="259" s="8" customFormat="1" x14ac:dyDescent="0.3"/>
    <row r="260" s="8" customFormat="1" x14ac:dyDescent="0.3"/>
    <row r="261" s="8" customFormat="1" x14ac:dyDescent="0.3"/>
    <row r="262" s="8" customFormat="1" x14ac:dyDescent="0.3"/>
    <row r="263" s="8" customFormat="1" x14ac:dyDescent="0.3"/>
    <row r="264" s="8" customFormat="1" x14ac:dyDescent="0.3"/>
    <row r="265" s="8" customFormat="1" x14ac:dyDescent="0.3"/>
    <row r="266" s="8" customFormat="1" x14ac:dyDescent="0.3"/>
    <row r="267" s="8" customFormat="1" x14ac:dyDescent="0.3"/>
    <row r="268" s="8" customFormat="1" x14ac:dyDescent="0.3"/>
    <row r="269" s="8" customFormat="1" x14ac:dyDescent="0.3"/>
    <row r="270" s="8" customFormat="1" x14ac:dyDescent="0.3"/>
    <row r="271" s="8" customFormat="1" x14ac:dyDescent="0.3"/>
    <row r="272" s="8" customFormat="1" x14ac:dyDescent="0.3"/>
    <row r="273" s="8" customFormat="1" x14ac:dyDescent="0.3"/>
    <row r="274" s="8" customFormat="1" x14ac:dyDescent="0.3"/>
    <row r="275" s="8" customFormat="1" x14ac:dyDescent="0.3"/>
    <row r="276" s="8" customFormat="1" x14ac:dyDescent="0.3"/>
    <row r="277" s="8" customFormat="1" x14ac:dyDescent="0.3"/>
    <row r="278" s="8" customFormat="1" x14ac:dyDescent="0.3"/>
    <row r="279" s="8" customFormat="1" x14ac:dyDescent="0.3"/>
    <row r="280" s="8" customFormat="1" x14ac:dyDescent="0.3"/>
    <row r="281" s="8" customFormat="1" x14ac:dyDescent="0.3"/>
    <row r="282" s="8" customFormat="1" x14ac:dyDescent="0.3"/>
    <row r="283" s="8" customFormat="1" x14ac:dyDescent="0.3"/>
    <row r="284" s="8" customFormat="1" x14ac:dyDescent="0.3"/>
    <row r="285" s="8" customFormat="1" x14ac:dyDescent="0.3"/>
    <row r="286" s="8" customFormat="1" x14ac:dyDescent="0.3"/>
    <row r="287" s="8" customFormat="1" x14ac:dyDescent="0.3"/>
    <row r="288" s="8" customFormat="1" x14ac:dyDescent="0.3"/>
    <row r="289" s="8" customFormat="1" x14ac:dyDescent="0.3"/>
    <row r="290" s="8" customFormat="1" x14ac:dyDescent="0.3"/>
    <row r="291" s="8" customFormat="1" x14ac:dyDescent="0.3"/>
    <row r="292" s="8" customFormat="1" x14ac:dyDescent="0.3"/>
    <row r="293" s="8" customFormat="1" x14ac:dyDescent="0.3"/>
    <row r="294" s="8" customFormat="1" x14ac:dyDescent="0.3"/>
    <row r="295" s="8" customFormat="1" x14ac:dyDescent="0.3"/>
    <row r="296" s="8" customFormat="1" x14ac:dyDescent="0.3"/>
    <row r="297" s="8" customFormat="1" x14ac:dyDescent="0.3"/>
    <row r="298" s="8" customFormat="1" x14ac:dyDescent="0.3"/>
    <row r="299" s="8" customFormat="1" x14ac:dyDescent="0.3"/>
    <row r="300" s="8" customFormat="1" x14ac:dyDescent="0.3"/>
    <row r="301" s="8" customFormat="1" x14ac:dyDescent="0.3"/>
    <row r="302" s="8" customFormat="1" x14ac:dyDescent="0.3"/>
    <row r="303" s="8" customFormat="1" x14ac:dyDescent="0.3"/>
    <row r="304" s="8" customFormat="1" x14ac:dyDescent="0.3"/>
    <row r="305" s="8" customFormat="1" x14ac:dyDescent="0.3"/>
    <row r="306" s="8" customFormat="1" x14ac:dyDescent="0.3"/>
    <row r="307" s="8" customFormat="1" x14ac:dyDescent="0.3"/>
    <row r="308" s="8" customFormat="1" x14ac:dyDescent="0.3"/>
    <row r="309" s="8" customFormat="1" x14ac:dyDescent="0.3"/>
    <row r="310" s="8" customFormat="1" x14ac:dyDescent="0.3"/>
    <row r="311" s="8" customFormat="1" x14ac:dyDescent="0.3"/>
    <row r="312" s="8" customFormat="1" x14ac:dyDescent="0.3"/>
    <row r="313" s="8" customFormat="1" x14ac:dyDescent="0.3"/>
    <row r="314" s="8" customFormat="1" x14ac:dyDescent="0.3"/>
    <row r="315" s="8" customFormat="1" x14ac:dyDescent="0.3"/>
    <row r="316" s="8" customFormat="1" x14ac:dyDescent="0.3"/>
    <row r="317" s="8" customFormat="1" x14ac:dyDescent="0.3"/>
    <row r="318" s="8" customFormat="1" x14ac:dyDescent="0.3"/>
    <row r="319" s="8" customFormat="1" x14ac:dyDescent="0.3"/>
    <row r="320" s="8" customFormat="1" x14ac:dyDescent="0.3"/>
    <row r="321" s="8" customFormat="1" x14ac:dyDescent="0.3"/>
    <row r="322" s="8" customFormat="1" x14ac:dyDescent="0.3"/>
    <row r="323" s="8" customFormat="1" x14ac:dyDescent="0.3"/>
    <row r="324" s="8" customFormat="1" x14ac:dyDescent="0.3"/>
    <row r="325" s="8" customFormat="1" x14ac:dyDescent="0.3"/>
    <row r="326" s="8" customFormat="1" x14ac:dyDescent="0.3"/>
    <row r="327" s="8" customFormat="1" x14ac:dyDescent="0.3"/>
    <row r="328" s="8" customFormat="1" x14ac:dyDescent="0.3"/>
    <row r="329" s="8" customFormat="1" x14ac:dyDescent="0.3"/>
    <row r="330" s="8" customFormat="1" x14ac:dyDescent="0.3"/>
    <row r="331" s="8" customFormat="1" x14ac:dyDescent="0.3"/>
    <row r="332" s="8" customFormat="1" x14ac:dyDescent="0.3"/>
    <row r="333" s="8" customFormat="1" x14ac:dyDescent="0.3"/>
    <row r="334" s="8" customFormat="1" x14ac:dyDescent="0.3"/>
    <row r="335" s="8" customFormat="1" x14ac:dyDescent="0.3"/>
    <row r="336" s="8" customFormat="1" x14ac:dyDescent="0.3"/>
    <row r="337" s="8" customFormat="1" x14ac:dyDescent="0.3"/>
    <row r="338" s="8" customFormat="1" x14ac:dyDescent="0.3"/>
    <row r="339" s="8" customFormat="1" x14ac:dyDescent="0.3"/>
    <row r="340" s="8" customFormat="1" x14ac:dyDescent="0.3"/>
    <row r="341" s="8" customFormat="1" x14ac:dyDescent="0.3"/>
    <row r="342" s="8" customFormat="1" x14ac:dyDescent="0.3"/>
    <row r="343" s="8" customFormat="1" x14ac:dyDescent="0.3"/>
    <row r="344" s="8" customFormat="1" x14ac:dyDescent="0.3"/>
    <row r="345" s="8" customFormat="1" x14ac:dyDescent="0.3"/>
    <row r="346" s="8" customFormat="1" x14ac:dyDescent="0.3"/>
    <row r="347" s="8" customFormat="1" x14ac:dyDescent="0.3"/>
    <row r="348" s="8" customFormat="1" x14ac:dyDescent="0.3"/>
    <row r="349" s="8" customFormat="1" x14ac:dyDescent="0.3"/>
    <row r="350" s="8" customFormat="1" x14ac:dyDescent="0.3"/>
    <row r="351" s="8" customFormat="1" x14ac:dyDescent="0.3"/>
    <row r="352" s="8" customFormat="1" x14ac:dyDescent="0.3"/>
    <row r="353" s="8" customFormat="1" x14ac:dyDescent="0.3"/>
    <row r="354" s="8" customFormat="1" x14ac:dyDescent="0.3"/>
    <row r="355" s="8" customFormat="1" x14ac:dyDescent="0.3"/>
    <row r="356" s="8" customFormat="1" x14ac:dyDescent="0.3"/>
    <row r="357" s="8" customFormat="1" x14ac:dyDescent="0.3"/>
    <row r="358" s="8" customFormat="1" x14ac:dyDescent="0.3"/>
    <row r="359" s="8" customFormat="1" x14ac:dyDescent="0.3"/>
    <row r="360" s="8" customFormat="1" x14ac:dyDescent="0.3"/>
    <row r="361" s="8" customFormat="1" x14ac:dyDescent="0.3"/>
    <row r="362" s="8" customFormat="1" x14ac:dyDescent="0.3"/>
    <row r="363" s="8" customFormat="1" x14ac:dyDescent="0.3"/>
    <row r="364" s="8" customFormat="1" x14ac:dyDescent="0.3"/>
    <row r="365" s="8" customFormat="1" x14ac:dyDescent="0.3"/>
    <row r="366" s="8" customFormat="1" x14ac:dyDescent="0.3"/>
    <row r="367" s="8" customFormat="1" x14ac:dyDescent="0.3"/>
    <row r="368" s="8" customFormat="1" x14ac:dyDescent="0.3"/>
    <row r="369" s="8" customFormat="1" x14ac:dyDescent="0.3"/>
    <row r="370" s="8" customFormat="1" x14ac:dyDescent="0.3"/>
    <row r="371" s="8" customFormat="1" x14ac:dyDescent="0.3"/>
    <row r="372" s="8" customFormat="1" x14ac:dyDescent="0.3"/>
    <row r="373" s="8" customFormat="1" x14ac:dyDescent="0.3"/>
    <row r="374" s="8" customFormat="1" x14ac:dyDescent="0.3"/>
    <row r="375" s="8" customFormat="1" x14ac:dyDescent="0.3"/>
    <row r="376" s="8" customFormat="1" x14ac:dyDescent="0.3"/>
    <row r="377" s="8" customFormat="1" x14ac:dyDescent="0.3"/>
    <row r="378" s="8" customFormat="1" x14ac:dyDescent="0.3"/>
    <row r="379" s="8" customFormat="1" x14ac:dyDescent="0.3"/>
    <row r="380" s="8" customFormat="1" x14ac:dyDescent="0.3"/>
    <row r="381" s="8" customFormat="1" x14ac:dyDescent="0.3"/>
    <row r="382" s="8" customFormat="1" x14ac:dyDescent="0.3"/>
    <row r="383" s="8" customFormat="1" x14ac:dyDescent="0.3"/>
    <row r="384" s="8" customFormat="1" x14ac:dyDescent="0.3"/>
    <row r="385" s="8" customFormat="1" x14ac:dyDescent="0.3"/>
    <row r="386" s="8" customFormat="1" x14ac:dyDescent="0.3"/>
    <row r="387" s="8" customFormat="1" x14ac:dyDescent="0.3"/>
    <row r="388" s="8" customFormat="1" x14ac:dyDescent="0.3"/>
    <row r="389" s="8" customFormat="1" x14ac:dyDescent="0.3"/>
    <row r="390" s="8" customFormat="1" x14ac:dyDescent="0.3"/>
    <row r="391" s="8" customFormat="1" x14ac:dyDescent="0.3"/>
    <row r="392" s="8" customFormat="1" x14ac:dyDescent="0.3"/>
    <row r="393" s="8" customFormat="1" x14ac:dyDescent="0.3"/>
    <row r="394" s="8" customFormat="1" x14ac:dyDescent="0.3"/>
    <row r="395" s="8" customFormat="1" x14ac:dyDescent="0.3"/>
    <row r="396" s="8" customFormat="1" x14ac:dyDescent="0.3"/>
    <row r="397" s="8" customFormat="1" x14ac:dyDescent="0.3"/>
    <row r="398" s="8" customFormat="1" x14ac:dyDescent="0.3"/>
    <row r="399" s="8" customFormat="1" x14ac:dyDescent="0.3"/>
    <row r="400" s="8" customFormat="1" x14ac:dyDescent="0.3"/>
    <row r="401" s="8" customFormat="1" x14ac:dyDescent="0.3"/>
    <row r="402" s="8" customFormat="1" x14ac:dyDescent="0.3"/>
    <row r="403" s="8" customFormat="1" x14ac:dyDescent="0.3"/>
    <row r="404" s="8" customFormat="1" x14ac:dyDescent="0.3"/>
    <row r="405" s="8" customFormat="1" x14ac:dyDescent="0.3"/>
    <row r="406" s="8" customFormat="1" x14ac:dyDescent="0.3"/>
    <row r="407" s="8" customFormat="1" x14ac:dyDescent="0.3"/>
    <row r="408" s="8" customFormat="1" x14ac:dyDescent="0.3"/>
    <row r="409" s="8" customFormat="1" x14ac:dyDescent="0.3"/>
    <row r="410" s="8" customFormat="1" x14ac:dyDescent="0.3"/>
    <row r="411" s="8" customFormat="1" x14ac:dyDescent="0.3"/>
    <row r="412" s="8" customFormat="1" x14ac:dyDescent="0.3"/>
    <row r="413" s="8" customFormat="1" x14ac:dyDescent="0.3"/>
    <row r="414" s="8" customFormat="1" x14ac:dyDescent="0.3"/>
    <row r="415" s="8" customFormat="1" x14ac:dyDescent="0.3"/>
    <row r="416" s="8" customFormat="1" x14ac:dyDescent="0.3"/>
    <row r="417" s="8" customFormat="1" x14ac:dyDescent="0.3"/>
    <row r="418" s="8" customFormat="1" x14ac:dyDescent="0.3"/>
    <row r="419" s="8" customFormat="1" x14ac:dyDescent="0.3"/>
    <row r="420" s="8" customFormat="1" x14ac:dyDescent="0.3"/>
    <row r="421" s="8" customFormat="1" x14ac:dyDescent="0.3"/>
    <row r="422" s="8" customFormat="1" x14ac:dyDescent="0.3"/>
    <row r="423" s="8" customFormat="1" x14ac:dyDescent="0.3"/>
    <row r="424" s="8" customFormat="1" x14ac:dyDescent="0.3"/>
    <row r="425" s="8" customFormat="1" x14ac:dyDescent="0.3"/>
    <row r="426" s="8" customFormat="1" x14ac:dyDescent="0.3"/>
    <row r="427" s="8" customFormat="1" x14ac:dyDescent="0.3"/>
    <row r="428" s="8" customFormat="1" x14ac:dyDescent="0.3"/>
    <row r="429" s="8" customFormat="1" x14ac:dyDescent="0.3"/>
    <row r="430" s="8" customFormat="1" x14ac:dyDescent="0.3"/>
    <row r="431" s="8" customFormat="1" x14ac:dyDescent="0.3"/>
    <row r="432" s="8" customFormat="1" x14ac:dyDescent="0.3"/>
    <row r="433" s="8" customFormat="1" x14ac:dyDescent="0.3"/>
    <row r="434" s="8" customFormat="1" x14ac:dyDescent="0.3"/>
    <row r="435" s="8" customFormat="1" x14ac:dyDescent="0.3"/>
    <row r="436" s="8" customFormat="1" x14ac:dyDescent="0.3"/>
    <row r="437" s="8" customFormat="1" x14ac:dyDescent="0.3"/>
    <row r="438" s="8" customFormat="1" x14ac:dyDescent="0.3"/>
    <row r="439" s="8" customFormat="1" x14ac:dyDescent="0.3"/>
    <row r="440" s="8" customFormat="1" x14ac:dyDescent="0.3"/>
    <row r="441" s="8" customFormat="1" x14ac:dyDescent="0.3"/>
    <row r="442" s="8" customFormat="1" x14ac:dyDescent="0.3"/>
    <row r="443" s="8" customFormat="1" x14ac:dyDescent="0.3"/>
    <row r="444" s="8" customFormat="1" x14ac:dyDescent="0.3"/>
    <row r="445" s="8" customFormat="1" x14ac:dyDescent="0.3"/>
    <row r="446" s="8" customFormat="1" x14ac:dyDescent="0.3"/>
    <row r="447" s="8" customFormat="1" x14ac:dyDescent="0.3"/>
    <row r="448" s="8" customFormat="1" x14ac:dyDescent="0.3"/>
    <row r="449" s="8" customFormat="1" x14ac:dyDescent="0.3"/>
    <row r="450" s="8" customFormat="1" x14ac:dyDescent="0.3"/>
    <row r="451" s="8" customFormat="1" x14ac:dyDescent="0.3"/>
    <row r="452" s="8" customFormat="1" x14ac:dyDescent="0.3"/>
    <row r="453" s="8" customFormat="1" x14ac:dyDescent="0.3"/>
    <row r="454" s="8" customFormat="1" x14ac:dyDescent="0.3"/>
    <row r="455" s="8" customFormat="1" x14ac:dyDescent="0.3"/>
    <row r="456" s="8" customFormat="1" x14ac:dyDescent="0.3"/>
    <row r="457" s="8" customFormat="1" x14ac:dyDescent="0.3"/>
    <row r="458" s="8" customFormat="1" x14ac:dyDescent="0.3"/>
    <row r="459" s="8" customFormat="1" x14ac:dyDescent="0.3"/>
    <row r="460" s="8" customFormat="1" x14ac:dyDescent="0.3"/>
    <row r="461" s="8" customFormat="1" x14ac:dyDescent="0.3"/>
    <row r="462" s="8" customFormat="1" x14ac:dyDescent="0.3"/>
    <row r="463" s="8" customFormat="1" x14ac:dyDescent="0.3"/>
    <row r="464" s="8" customFormat="1" x14ac:dyDescent="0.3"/>
    <row r="465" s="8" customFormat="1" x14ac:dyDescent="0.3"/>
    <row r="466" s="8" customFormat="1" x14ac:dyDescent="0.3"/>
    <row r="467" s="8" customFormat="1" x14ac:dyDescent="0.3"/>
    <row r="468" s="8" customFormat="1" x14ac:dyDescent="0.3"/>
    <row r="469" s="8" customFormat="1" x14ac:dyDescent="0.3"/>
    <row r="470" s="8" customFormat="1" x14ac:dyDescent="0.3"/>
    <row r="471" s="8" customFormat="1" x14ac:dyDescent="0.3"/>
    <row r="472" s="8" customFormat="1" x14ac:dyDescent="0.3"/>
    <row r="473" s="8" customFormat="1" x14ac:dyDescent="0.3"/>
    <row r="474" s="8" customFormat="1" x14ac:dyDescent="0.3"/>
    <row r="475" s="8" customFormat="1" x14ac:dyDescent="0.3"/>
    <row r="476" s="8" customFormat="1" x14ac:dyDescent="0.3"/>
    <row r="477" s="8" customFormat="1" x14ac:dyDescent="0.3"/>
    <row r="478" s="8" customFormat="1" x14ac:dyDescent="0.3"/>
    <row r="479" s="8" customFormat="1" x14ac:dyDescent="0.3"/>
    <row r="480" s="8" customFormat="1" x14ac:dyDescent="0.3"/>
    <row r="481" s="8" customFormat="1" x14ac:dyDescent="0.3"/>
    <row r="482" s="8" customFormat="1" x14ac:dyDescent="0.3"/>
    <row r="483" s="8" customFormat="1" x14ac:dyDescent="0.3"/>
    <row r="484" s="8" customFormat="1" x14ac:dyDescent="0.3"/>
    <row r="485" s="8" customFormat="1" x14ac:dyDescent="0.3"/>
    <row r="486" s="8" customFormat="1" x14ac:dyDescent="0.3"/>
    <row r="487" s="8" customFormat="1" x14ac:dyDescent="0.3"/>
    <row r="488" s="8" customFormat="1" x14ac:dyDescent="0.3"/>
    <row r="489" s="8" customFormat="1" x14ac:dyDescent="0.3"/>
    <row r="490" s="8" customFormat="1" x14ac:dyDescent="0.3"/>
    <row r="491" s="8" customFormat="1" x14ac:dyDescent="0.3"/>
    <row r="492" s="8" customFormat="1" x14ac:dyDescent="0.3"/>
    <row r="493" s="8" customFormat="1" x14ac:dyDescent="0.3"/>
    <row r="494" s="8" customFormat="1" x14ac:dyDescent="0.3"/>
    <row r="495" s="8" customFormat="1" x14ac:dyDescent="0.3"/>
    <row r="496" s="8" customFormat="1" x14ac:dyDescent="0.3"/>
    <row r="497" s="8" customFormat="1" x14ac:dyDescent="0.3"/>
    <row r="498" s="8" customFormat="1" x14ac:dyDescent="0.3"/>
    <row r="499" s="8" customFormat="1" x14ac:dyDescent="0.3"/>
    <row r="500" s="8" customFormat="1" x14ac:dyDescent="0.3"/>
    <row r="501" s="8" customFormat="1" x14ac:dyDescent="0.3"/>
    <row r="502" s="8" customFormat="1" x14ac:dyDescent="0.3"/>
    <row r="503" s="8" customFormat="1" x14ac:dyDescent="0.3"/>
    <row r="504" s="8" customFormat="1" x14ac:dyDescent="0.3"/>
    <row r="505" s="8" customFormat="1" x14ac:dyDescent="0.3"/>
    <row r="506" s="8" customFormat="1" x14ac:dyDescent="0.3"/>
    <row r="507" s="8" customFormat="1" x14ac:dyDescent="0.3"/>
    <row r="508" s="8" customFormat="1" x14ac:dyDescent="0.3"/>
    <row r="509" s="8" customFormat="1" x14ac:dyDescent="0.3"/>
    <row r="510" s="8" customFormat="1" x14ac:dyDescent="0.3"/>
    <row r="511" s="8" customFormat="1" x14ac:dyDescent="0.3"/>
    <row r="512" s="8" customFormat="1" x14ac:dyDescent="0.3"/>
    <row r="513" s="8" customFormat="1" x14ac:dyDescent="0.3"/>
    <row r="514" s="8" customFormat="1" x14ac:dyDescent="0.3"/>
    <row r="515" s="8" customFormat="1" x14ac:dyDescent="0.3"/>
    <row r="516" s="8" customFormat="1" x14ac:dyDescent="0.3"/>
    <row r="517" s="8" customFormat="1" x14ac:dyDescent="0.3"/>
    <row r="518" s="8" customFormat="1" x14ac:dyDescent="0.3"/>
    <row r="519" s="8" customFormat="1" x14ac:dyDescent="0.3"/>
    <row r="520" s="8" customFormat="1" x14ac:dyDescent="0.3"/>
    <row r="521" s="8" customFormat="1" x14ac:dyDescent="0.3"/>
    <row r="522" s="8" customFormat="1" x14ac:dyDescent="0.3"/>
    <row r="523" s="8" customFormat="1" x14ac:dyDescent="0.3"/>
    <row r="524" s="8" customFormat="1" x14ac:dyDescent="0.3"/>
    <row r="525" s="8" customFormat="1" x14ac:dyDescent="0.3"/>
    <row r="526" s="8" customFormat="1" x14ac:dyDescent="0.3"/>
    <row r="527" s="8" customFormat="1" x14ac:dyDescent="0.3"/>
    <row r="528" s="8" customFormat="1" x14ac:dyDescent="0.3"/>
    <row r="529" s="8" customFormat="1" x14ac:dyDescent="0.3"/>
    <row r="530" s="8" customFormat="1" x14ac:dyDescent="0.3"/>
    <row r="531" s="8" customFormat="1" x14ac:dyDescent="0.3"/>
    <row r="532" s="8" customFormat="1" x14ac:dyDescent="0.3"/>
    <row r="533" s="8" customFormat="1" x14ac:dyDescent="0.3"/>
    <row r="534" s="8" customFormat="1" x14ac:dyDescent="0.3"/>
    <row r="535" s="8" customFormat="1" x14ac:dyDescent="0.3"/>
    <row r="536" s="8" customFormat="1" x14ac:dyDescent="0.3"/>
    <row r="537" s="8" customFormat="1" x14ac:dyDescent="0.3"/>
    <row r="538" s="8" customFormat="1" x14ac:dyDescent="0.3"/>
    <row r="539" s="8" customFormat="1" x14ac:dyDescent="0.3"/>
    <row r="540" s="8" customFormat="1" x14ac:dyDescent="0.3"/>
    <row r="541" s="8" customFormat="1" x14ac:dyDescent="0.3"/>
    <row r="542" s="8" customFormat="1" x14ac:dyDescent="0.3"/>
    <row r="543" s="8" customFormat="1" x14ac:dyDescent="0.3"/>
    <row r="544" s="8" customFormat="1" x14ac:dyDescent="0.3"/>
    <row r="545" s="8" customFormat="1" x14ac:dyDescent="0.3"/>
    <row r="546" s="8" customFormat="1" x14ac:dyDescent="0.3"/>
    <row r="547" s="8" customFormat="1" x14ac:dyDescent="0.3"/>
    <row r="548" s="8" customFormat="1" x14ac:dyDescent="0.3"/>
    <row r="549" s="8" customFormat="1" x14ac:dyDescent="0.3"/>
    <row r="550" s="8" customFormat="1" x14ac:dyDescent="0.3"/>
    <row r="551" s="8" customFormat="1" x14ac:dyDescent="0.3"/>
    <row r="552" s="8" customFormat="1" x14ac:dyDescent="0.3"/>
    <row r="553" s="8" customFormat="1" x14ac:dyDescent="0.3"/>
    <row r="554" s="8" customFormat="1" x14ac:dyDescent="0.3"/>
    <row r="555" s="8" customFormat="1" x14ac:dyDescent="0.3"/>
    <row r="556" s="8" customFormat="1" x14ac:dyDescent="0.3"/>
    <row r="557" s="8" customFormat="1" x14ac:dyDescent="0.3"/>
    <row r="558" s="8" customFormat="1" x14ac:dyDescent="0.3"/>
    <row r="559" s="8" customFormat="1" x14ac:dyDescent="0.3"/>
    <row r="560" s="8" customFormat="1" x14ac:dyDescent="0.3"/>
    <row r="561" s="8" customFormat="1" x14ac:dyDescent="0.3"/>
    <row r="562" s="8" customFormat="1" x14ac:dyDescent="0.3"/>
    <row r="563" s="8" customFormat="1" x14ac:dyDescent="0.3"/>
    <row r="564" s="8" customFormat="1" x14ac:dyDescent="0.3"/>
    <row r="565" s="8" customFormat="1" x14ac:dyDescent="0.3"/>
    <row r="566" s="8" customFormat="1" x14ac:dyDescent="0.3"/>
    <row r="567" s="8" customFormat="1" x14ac:dyDescent="0.3"/>
    <row r="568" s="8" customFormat="1" x14ac:dyDescent="0.3"/>
    <row r="569" s="8" customFormat="1" x14ac:dyDescent="0.3"/>
    <row r="570" s="8" customFormat="1" x14ac:dyDescent="0.3"/>
    <row r="571" s="8" customFormat="1" x14ac:dyDescent="0.3"/>
    <row r="572" s="8" customFormat="1" x14ac:dyDescent="0.3"/>
    <row r="573" s="8" customFormat="1" x14ac:dyDescent="0.3"/>
    <row r="574" s="8" customFormat="1" x14ac:dyDescent="0.3"/>
    <row r="575" s="8" customFormat="1" x14ac:dyDescent="0.3"/>
    <row r="576" s="8" customFormat="1" x14ac:dyDescent="0.3"/>
    <row r="577" s="8" customFormat="1" x14ac:dyDescent="0.3"/>
    <row r="578" s="8" customFormat="1" x14ac:dyDescent="0.3"/>
    <row r="579" s="8" customFormat="1" x14ac:dyDescent="0.3"/>
    <row r="580" s="8" customFormat="1" x14ac:dyDescent="0.3"/>
    <row r="581" s="8" customFormat="1" x14ac:dyDescent="0.3"/>
    <row r="582" s="8" customFormat="1" x14ac:dyDescent="0.3"/>
    <row r="583" s="8" customFormat="1" x14ac:dyDescent="0.3"/>
    <row r="584" s="8" customFormat="1" x14ac:dyDescent="0.3"/>
    <row r="585" s="8" customFormat="1" x14ac:dyDescent="0.3"/>
    <row r="586" s="8" customFormat="1" x14ac:dyDescent="0.3"/>
    <row r="587" s="8" customFormat="1" x14ac:dyDescent="0.3"/>
    <row r="588" s="8" customFormat="1" x14ac:dyDescent="0.3"/>
    <row r="589" s="8" customFormat="1" x14ac:dyDescent="0.3"/>
    <row r="590" s="8" customFormat="1" x14ac:dyDescent="0.3"/>
    <row r="591" s="8" customFormat="1" x14ac:dyDescent="0.3"/>
    <row r="592" s="8" customFormat="1" x14ac:dyDescent="0.3"/>
    <row r="593" s="8" customFormat="1" x14ac:dyDescent="0.3"/>
    <row r="594" s="8" customFormat="1" x14ac:dyDescent="0.3"/>
    <row r="595" s="8" customFormat="1" x14ac:dyDescent="0.3"/>
    <row r="596" s="8" customFormat="1" x14ac:dyDescent="0.3"/>
    <row r="597" s="8" customFormat="1" x14ac:dyDescent="0.3"/>
    <row r="598" s="8" customFormat="1" x14ac:dyDescent="0.3"/>
    <row r="599" s="8" customFormat="1" x14ac:dyDescent="0.3"/>
    <row r="600" s="8" customFormat="1" x14ac:dyDescent="0.3"/>
    <row r="601" s="8" customFormat="1" x14ac:dyDescent="0.3"/>
    <row r="602" s="8" customFormat="1" x14ac:dyDescent="0.3"/>
    <row r="603" s="8" customFormat="1" x14ac:dyDescent="0.3"/>
    <row r="604" s="8" customFormat="1" x14ac:dyDescent="0.3"/>
    <row r="605" s="8" customFormat="1" x14ac:dyDescent="0.3"/>
    <row r="606" s="8" customFormat="1" x14ac:dyDescent="0.3"/>
    <row r="607" s="8" customFormat="1" x14ac:dyDescent="0.3"/>
    <row r="608" s="8" customFormat="1" x14ac:dyDescent="0.3"/>
    <row r="609" s="8" customFormat="1" x14ac:dyDescent="0.3"/>
    <row r="610" s="8" customFormat="1" x14ac:dyDescent="0.3"/>
    <row r="611" s="8" customFormat="1" x14ac:dyDescent="0.3"/>
    <row r="612" s="8" customFormat="1" x14ac:dyDescent="0.3"/>
    <row r="613" s="8" customFormat="1" x14ac:dyDescent="0.3"/>
    <row r="614" s="8" customFormat="1" x14ac:dyDescent="0.3"/>
    <row r="615" s="8" customFormat="1" x14ac:dyDescent="0.3"/>
    <row r="616" s="8" customFormat="1" x14ac:dyDescent="0.3"/>
    <row r="617" s="8" customFormat="1" x14ac:dyDescent="0.3"/>
    <row r="618" s="8" customFormat="1" x14ac:dyDescent="0.3"/>
    <row r="619" s="8" customFormat="1" x14ac:dyDescent="0.3"/>
    <row r="620" s="8" customFormat="1" x14ac:dyDescent="0.3"/>
    <row r="621" s="8" customFormat="1" x14ac:dyDescent="0.3"/>
    <row r="622" s="8" customFormat="1" x14ac:dyDescent="0.3"/>
    <row r="623" s="8" customFormat="1" x14ac:dyDescent="0.3"/>
    <row r="624" s="8" customFormat="1" x14ac:dyDescent="0.3"/>
    <row r="625" s="8" customFormat="1" x14ac:dyDescent="0.3"/>
    <row r="626" s="8" customFormat="1" x14ac:dyDescent="0.3"/>
    <row r="627" s="8" customFormat="1" x14ac:dyDescent="0.3"/>
    <row r="628" s="8" customFormat="1" x14ac:dyDescent="0.3"/>
    <row r="629" s="8" customFormat="1" x14ac:dyDescent="0.3"/>
    <row r="630" s="8" customFormat="1" x14ac:dyDescent="0.3"/>
    <row r="631" s="8" customFormat="1" x14ac:dyDescent="0.3"/>
    <row r="632" s="8" customFormat="1" x14ac:dyDescent="0.3"/>
    <row r="633" s="8" customFormat="1" x14ac:dyDescent="0.3"/>
    <row r="634" s="8" customFormat="1" x14ac:dyDescent="0.3"/>
    <row r="635" s="8" customFormat="1" x14ac:dyDescent="0.3"/>
    <row r="636" s="8" customFormat="1" x14ac:dyDescent="0.3"/>
    <row r="637" s="8" customFormat="1" x14ac:dyDescent="0.3"/>
    <row r="638" s="8" customFormat="1" x14ac:dyDescent="0.3"/>
    <row r="639" s="8" customFormat="1" x14ac:dyDescent="0.3"/>
    <row r="640" s="8" customFormat="1" x14ac:dyDescent="0.3"/>
    <row r="641" s="8" customFormat="1" x14ac:dyDescent="0.3"/>
    <row r="642" s="8" customFormat="1" x14ac:dyDescent="0.3"/>
    <row r="643" s="8" customFormat="1" x14ac:dyDescent="0.3"/>
    <row r="644" s="8" customFormat="1" x14ac:dyDescent="0.3"/>
    <row r="645" s="8" customFormat="1" x14ac:dyDescent="0.3"/>
    <row r="646" s="8" customFormat="1" x14ac:dyDescent="0.3"/>
    <row r="647" s="8" customFormat="1" x14ac:dyDescent="0.3"/>
    <row r="648" s="8" customFormat="1" x14ac:dyDescent="0.3"/>
    <row r="649" s="8" customFormat="1" x14ac:dyDescent="0.3"/>
    <row r="650" s="8" customFormat="1" x14ac:dyDescent="0.3"/>
    <row r="651" s="8" customFormat="1" x14ac:dyDescent="0.3"/>
    <row r="652" s="8" customFormat="1" x14ac:dyDescent="0.3"/>
    <row r="653" s="8" customFormat="1" x14ac:dyDescent="0.3"/>
    <row r="654" s="8" customFormat="1" x14ac:dyDescent="0.3"/>
    <row r="655" s="8" customFormat="1" x14ac:dyDescent="0.3"/>
    <row r="656" s="8" customFormat="1" x14ac:dyDescent="0.3"/>
    <row r="657" s="8" customFormat="1" x14ac:dyDescent="0.3"/>
    <row r="658" s="8" customFormat="1" x14ac:dyDescent="0.3"/>
    <row r="659" s="8" customFormat="1" x14ac:dyDescent="0.3"/>
    <row r="660" s="8" customFormat="1" x14ac:dyDescent="0.3"/>
    <row r="661" s="8" customFormat="1" x14ac:dyDescent="0.3"/>
    <row r="662" s="8" customFormat="1" x14ac:dyDescent="0.3"/>
    <row r="663" s="8" customFormat="1" x14ac:dyDescent="0.3"/>
    <row r="664" s="8" customFormat="1" x14ac:dyDescent="0.3"/>
    <row r="665" s="8" customFormat="1" x14ac:dyDescent="0.3"/>
    <row r="666" s="8" customFormat="1" x14ac:dyDescent="0.3"/>
    <row r="667" s="8" customFormat="1" x14ac:dyDescent="0.3"/>
    <row r="668" s="8" customFormat="1" x14ac:dyDescent="0.3"/>
    <row r="669" s="8" customFormat="1" x14ac:dyDescent="0.3"/>
    <row r="670" s="8" customFormat="1" x14ac:dyDescent="0.3"/>
    <row r="671" s="8" customFormat="1" x14ac:dyDescent="0.3"/>
    <row r="672" s="8" customFormat="1" x14ac:dyDescent="0.3"/>
    <row r="673" s="8" customFormat="1" x14ac:dyDescent="0.3"/>
    <row r="674" s="8" customFormat="1" x14ac:dyDescent="0.3"/>
    <row r="675" s="8" customFormat="1" x14ac:dyDescent="0.3"/>
    <row r="676" s="8" customFormat="1" x14ac:dyDescent="0.3"/>
    <row r="677" s="8" customFormat="1" x14ac:dyDescent="0.3"/>
    <row r="678" s="8" customFormat="1" x14ac:dyDescent="0.3"/>
    <row r="679" s="8" customFormat="1" x14ac:dyDescent="0.3"/>
    <row r="680" s="8" customFormat="1" x14ac:dyDescent="0.3"/>
    <row r="681" s="8" customFormat="1" x14ac:dyDescent="0.3"/>
    <row r="682" s="8" customFormat="1" x14ac:dyDescent="0.3"/>
    <row r="683" s="8" customFormat="1" x14ac:dyDescent="0.3"/>
    <row r="684" s="8" customFormat="1" x14ac:dyDescent="0.3"/>
    <row r="685" s="8" customFormat="1" x14ac:dyDescent="0.3"/>
    <row r="686" s="8" customFormat="1" x14ac:dyDescent="0.3"/>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phoneticPr fontId="21" type="noConversion"/>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pc</cp:lastModifiedBy>
  <cp:lastPrinted>2014-10-30T03:03:18Z</cp:lastPrinted>
  <dcterms:created xsi:type="dcterms:W3CDTF">2012-07-06T03:08:38Z</dcterms:created>
  <dcterms:modified xsi:type="dcterms:W3CDTF">2015-01-29T18:15:32Z</dcterms:modified>
</cp:coreProperties>
</file>