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0" windowWidth="20730" windowHeight="11760" activeTab="2"/>
  </bookViews>
  <sheets>
    <sheet name="DATOS GENERALES" sheetId="1" r:id="rId1"/>
    <sheet name="DESCRIPCION INICIATIVA" sheetId="7" r:id="rId2"/>
    <sheet name="FINANCIAMIENTO PROYECTO" sheetId="8" r:id="rId3"/>
  </sheets>
  <definedNames>
    <definedName name="_ftn1" localSheetId="2">'FINANCIAMIENTO PROYECTO'!$B$40</definedName>
    <definedName name="_ftnref1" localSheetId="2">'FINANCIAMIENTO PROYECTO'!$B$35</definedName>
    <definedName name="_Ref329006903" localSheetId="2">'FINANCIAMIENTO PROYECTO'!$B$35</definedName>
    <definedName name="_Ref329006913" localSheetId="2">'FINANCIAMIENTO PROYECTO'!$B$37</definedName>
    <definedName name="_Toc401789510" localSheetId="2">'FINANCIAMIENTO PROYECTO'!$B$34</definedName>
    <definedName name="_Toc401789511" localSheetId="2">'FINANCIAMIENTO PROYECTO'!$B$36</definedName>
    <definedName name="_xlnm.Print_Area" localSheetId="0">'DATOS GENERALES'!$B$2:$F$143</definedName>
    <definedName name="_xlnm.Print_Area" localSheetId="1">'DESCRIPCION INICIATIVA'!$B$2:$E$60</definedName>
    <definedName name="_xlnm.Print_Area" localSheetId="2">'FINANCIAMIENTO PROYECTO'!$B$4:$K$28</definedName>
  </definedNames>
  <calcPr calcId="125725"/>
</workbook>
</file>

<file path=xl/calcChain.xml><?xml version="1.0" encoding="utf-8"?>
<calcChain xmlns="http://schemas.openxmlformats.org/spreadsheetml/2006/main">
  <c r="K6" i="8"/>
  <c r="K7"/>
  <c r="K8"/>
  <c r="K9"/>
  <c r="K10"/>
  <c r="K11"/>
  <c r="K12"/>
  <c r="K13"/>
  <c r="K14"/>
  <c r="K15"/>
  <c r="K16"/>
  <c r="K17"/>
  <c r="K18"/>
  <c r="K19"/>
  <c r="E20"/>
  <c r="F10" i="1" s="1"/>
  <c r="J6" i="8"/>
  <c r="J7"/>
  <c r="J8"/>
  <c r="J9"/>
  <c r="D9" s="1"/>
  <c r="M9" s="1"/>
  <c r="J10"/>
  <c r="J11"/>
  <c r="J12"/>
  <c r="D12"/>
  <c r="M12" s="1"/>
  <c r="J13"/>
  <c r="J14"/>
  <c r="J15"/>
  <c r="J16"/>
  <c r="D16" s="1"/>
  <c r="M16" s="1"/>
  <c r="J17"/>
  <c r="D17"/>
  <c r="J18"/>
  <c r="D18" s="1"/>
  <c r="M18" s="1"/>
  <c r="J19"/>
  <c r="D19" s="1"/>
  <c r="M19" s="1"/>
  <c r="I20"/>
  <c r="H20"/>
  <c r="G20"/>
  <c r="F20"/>
  <c r="M17"/>
  <c r="B4" i="7"/>
  <c r="D4"/>
  <c r="D15" i="8" l="1"/>
  <c r="M15" s="1"/>
  <c r="D11"/>
  <c r="M11" s="1"/>
  <c r="D7"/>
  <c r="M7" s="1"/>
  <c r="D10"/>
  <c r="M10" s="1"/>
  <c r="D6"/>
  <c r="M6" s="1"/>
  <c r="D8"/>
  <c r="M8" s="1"/>
  <c r="D14"/>
  <c r="M14" s="1"/>
  <c r="K20"/>
  <c r="G25"/>
  <c r="G26"/>
  <c r="J20"/>
  <c r="F11" i="1" s="1"/>
  <c r="G28" i="8"/>
  <c r="D13"/>
  <c r="M13" s="1"/>
  <c r="D20" l="1"/>
  <c r="F21" s="1"/>
  <c r="F9" i="1" l="1"/>
  <c r="H21" i="8"/>
  <c r="J21"/>
  <c r="G21"/>
  <c r="G27"/>
  <c r="M20"/>
  <c r="K21"/>
  <c r="I21"/>
  <c r="E21"/>
</calcChain>
</file>

<file path=xl/sharedStrings.xml><?xml version="1.0" encoding="utf-8"?>
<sst xmlns="http://schemas.openxmlformats.org/spreadsheetml/2006/main" count="330" uniqueCount="215">
  <si>
    <t>Nº Registros Públicos:</t>
  </si>
  <si>
    <t>Fecha de constitución:</t>
  </si>
  <si>
    <t>Dirección:</t>
  </si>
  <si>
    <t>Ciudad:</t>
  </si>
  <si>
    <t>País:</t>
  </si>
  <si>
    <t>Teléfono:</t>
  </si>
  <si>
    <t>E-Mail:</t>
  </si>
  <si>
    <t>Web-Site:</t>
  </si>
  <si>
    <t>Empresa privada</t>
  </si>
  <si>
    <t>Entidad Gubernamental</t>
  </si>
  <si>
    <t>Universidad / Instituto</t>
  </si>
  <si>
    <t>ONG</t>
  </si>
  <si>
    <t>Fundación</t>
  </si>
  <si>
    <t>Otros: (indicar)</t>
  </si>
  <si>
    <t>Nombres:</t>
  </si>
  <si>
    <t>Apellidos:</t>
  </si>
  <si>
    <t>Título o Grado Académico:</t>
  </si>
  <si>
    <t xml:space="preserve">Dirección Domicilio: </t>
  </si>
  <si>
    <t>División Geográfica Constituida:</t>
  </si>
  <si>
    <t xml:space="preserve">Teléfono               </t>
  </si>
  <si>
    <t>E-mail:</t>
  </si>
  <si>
    <t>Doc. Nac. Identidad (DNI /C.C.):</t>
  </si>
  <si>
    <t>Nº Registro tributario:</t>
  </si>
  <si>
    <t>Nombre o Razón Social:</t>
  </si>
  <si>
    <t>Acrónimo:</t>
  </si>
  <si>
    <t>Apellidos (Representante Legal):</t>
  </si>
  <si>
    <t>Nombre (Representante Legal):</t>
  </si>
  <si>
    <r>
      <rPr>
        <b/>
        <sz val="11"/>
        <color theme="1"/>
        <rFont val="Calibri"/>
        <family val="2"/>
        <scheme val="minor"/>
      </rPr>
      <t>Sin</t>
    </r>
    <r>
      <rPr>
        <sz val="11"/>
        <color theme="1"/>
        <rFont val="Calibri"/>
        <family val="2"/>
        <scheme val="minor"/>
      </rPr>
      <t xml:space="preserve"> fines de lucro</t>
    </r>
  </si>
  <si>
    <r>
      <t xml:space="preserve">Tipo de institución (fin): </t>
    </r>
    <r>
      <rPr>
        <sz val="11"/>
        <color theme="1"/>
        <rFont val="Calibri"/>
        <family val="2"/>
        <scheme val="minor"/>
      </rPr>
      <t xml:space="preserve">(marcar con una X) </t>
    </r>
    <r>
      <rPr>
        <sz val="11"/>
        <color rgb="FFFF0000"/>
        <rFont val="Calibri"/>
        <family val="2"/>
        <scheme val="minor"/>
      </rPr>
      <t>(solo marcar una)</t>
    </r>
  </si>
  <si>
    <r>
      <t xml:space="preserve">Tipo de institución (constitución): </t>
    </r>
    <r>
      <rPr>
        <sz val="11"/>
        <color theme="1"/>
        <rFont val="Calibri"/>
        <family val="2"/>
        <scheme val="minor"/>
      </rPr>
      <t xml:space="preserve">(marcar con una X) </t>
    </r>
    <r>
      <rPr>
        <sz val="11"/>
        <color rgb="FFFF0000"/>
        <rFont val="Calibri"/>
        <family val="2"/>
        <scheme val="minor"/>
      </rPr>
      <t>(solo marcar una)</t>
    </r>
  </si>
  <si>
    <t>Empresa pública</t>
  </si>
  <si>
    <t>Asociación /Corporación</t>
  </si>
  <si>
    <t>Comunidad</t>
  </si>
  <si>
    <t>RESUMEN DE LA PROPUESTA</t>
  </si>
  <si>
    <r>
      <rPr>
        <b/>
        <sz val="11"/>
        <color theme="1"/>
        <rFont val="Calibri"/>
        <family val="2"/>
        <scheme val="minor"/>
      </rPr>
      <t>Con</t>
    </r>
    <r>
      <rPr>
        <sz val="11"/>
        <color theme="1"/>
        <rFont val="Calibri"/>
        <family val="2"/>
        <scheme val="minor"/>
      </rPr>
      <t xml:space="preserve"> fines de lucro</t>
    </r>
  </si>
  <si>
    <t>Riesgo</t>
  </si>
  <si>
    <t>Probabilidad</t>
  </si>
  <si>
    <t xml:space="preserve"> </t>
  </si>
  <si>
    <t>Estrategia de mitigación</t>
  </si>
  <si>
    <t>Fax :</t>
  </si>
  <si>
    <r>
      <t xml:space="preserve">Cargo que ocupa en la iniciativa: </t>
    </r>
    <r>
      <rPr>
        <sz val="11"/>
        <color rgb="FFFF0000"/>
        <rFont val="Calibri"/>
        <family val="2"/>
        <scheme val="minor"/>
      </rPr>
      <t>(hasta 50 caracteres)</t>
    </r>
  </si>
  <si>
    <r>
      <t xml:space="preserve">Experiencia en este cargo </t>
    </r>
    <r>
      <rPr>
        <sz val="11"/>
        <color rgb="FFFF0000"/>
        <rFont val="Calibri"/>
        <family val="2"/>
        <scheme val="minor"/>
      </rPr>
      <t>(años)</t>
    </r>
  </si>
  <si>
    <r>
      <t xml:space="preserve">Experiencia en implementar iniciativas parecidas </t>
    </r>
    <r>
      <rPr>
        <sz val="11"/>
        <color rgb="FFFF0000"/>
        <rFont val="Calibri"/>
        <family val="2"/>
        <scheme val="minor"/>
      </rPr>
      <t>(años, resumen breve de resultados hasta 100 caracteres)</t>
    </r>
  </si>
  <si>
    <r>
      <t xml:space="preserve">Experiencia en implementar iniciativas parecidas </t>
    </r>
    <r>
      <rPr>
        <sz val="11"/>
        <color rgb="FFFF0000"/>
        <rFont val="Calibri"/>
        <family val="2"/>
        <scheme val="minor"/>
      </rPr>
      <t>(años, resumen breve de resultados hasta 150 caracteres)</t>
    </r>
  </si>
  <si>
    <r>
      <t xml:space="preserve">Experiencia en trabajos parecidos al enfoque de la iniciativa </t>
    </r>
    <r>
      <rPr>
        <sz val="11"/>
        <color rgb="FFFF0000"/>
        <rFont val="Calibri"/>
        <family val="2"/>
        <scheme val="minor"/>
      </rPr>
      <t>(años, resumen breve de resultados hasta 150 caracteres)</t>
    </r>
  </si>
  <si>
    <r>
      <t xml:space="preserve">Años de existencia </t>
    </r>
    <r>
      <rPr>
        <sz val="11"/>
        <color rgb="FFFF0000"/>
        <rFont val="Calibri"/>
        <family val="2"/>
        <scheme val="minor"/>
      </rPr>
      <t>(años)</t>
    </r>
  </si>
  <si>
    <t>DESCRIPCION DE LA INICIATIVA</t>
  </si>
  <si>
    <t>Columna comprobación</t>
  </si>
  <si>
    <t>Monetario</t>
  </si>
  <si>
    <t>No monetario</t>
  </si>
  <si>
    <t>Total (%)</t>
  </si>
  <si>
    <t>FINANCIAMIENTO DEL PROYECTO DE APALANCAMIENTO</t>
  </si>
  <si>
    <r>
      <rPr>
        <b/>
        <sz val="20"/>
        <color theme="1"/>
        <rFont val="Calibri"/>
        <family val="2"/>
        <scheme val="minor"/>
      </rPr>
      <t>DATOS GENERALES DE LA INICIATIVA</t>
    </r>
    <r>
      <rPr>
        <b/>
        <sz val="11"/>
        <color theme="1"/>
        <rFont val="Calibri"/>
        <family val="2"/>
        <scheme val="minor"/>
      </rPr>
      <t xml:space="preserve"> 
</t>
    </r>
    <r>
      <rPr>
        <b/>
        <sz val="20"/>
        <color theme="1"/>
        <rFont val="Calibri"/>
        <family val="2"/>
        <scheme val="minor"/>
      </rPr>
      <t>Y DE LAS ENTIDADES PARTICIPANTES</t>
    </r>
  </si>
  <si>
    <t>Rubros</t>
  </si>
  <si>
    <t>Cuadro de comprobación</t>
  </si>
  <si>
    <t>Total (US$)</t>
  </si>
  <si>
    <r>
      <rPr>
        <b/>
        <sz val="11"/>
        <color theme="1"/>
        <rFont val="Calibri"/>
        <family val="2"/>
        <scheme val="minor"/>
      </rPr>
      <t>(1) TITULO DE LA INICIATIVA:</t>
    </r>
    <r>
      <rPr>
        <sz val="11"/>
        <color theme="1"/>
        <rFont val="Calibri"/>
        <family val="2"/>
        <scheme val="minor"/>
      </rPr>
      <t xml:space="preserve"> </t>
    </r>
    <r>
      <rPr>
        <sz val="11"/>
        <color rgb="FFFF0000"/>
        <rFont val="Calibri"/>
        <family val="2"/>
        <scheme val="minor"/>
      </rPr>
      <t>(hasta 60 caracteres)</t>
    </r>
  </si>
  <si>
    <r>
      <t xml:space="preserve"> (2) DURACIÓN DEL PROYECTO DE APALANCAMIENTO DE LA INICIATIVA A SER COFINANCIADO POR EL PROGRAMA AEA: </t>
    </r>
    <r>
      <rPr>
        <sz val="11"/>
        <color rgb="FFFF0000"/>
        <rFont val="Calibri"/>
        <family val="2"/>
        <scheme val="minor"/>
      </rPr>
      <t>(meses)</t>
    </r>
  </si>
  <si>
    <t>Cooperativa</t>
  </si>
  <si>
    <t>Entidad financiera</t>
  </si>
  <si>
    <t>ENTIDAD PROPONENTE (Acrónimo)</t>
  </si>
  <si>
    <t>TITULO</t>
  </si>
  <si>
    <r>
      <t xml:space="preserve">(4)TECNOLOGÍA Y/O SERVICIOS VALIDADOS: </t>
    </r>
    <r>
      <rPr>
        <sz val="11"/>
        <color rgb="FFFF0000"/>
        <rFont val="Calibri"/>
        <family val="2"/>
        <scheme val="minor"/>
      </rPr>
      <t>(hasta 800 caracteres)</t>
    </r>
  </si>
  <si>
    <r>
      <t xml:space="preserve">(5) TECNOLOGÍAS Y/O SERVICIOS APROPIADOS A LA REALIDAD SOCIO-AMBIENTAL DEL ÁREA DE IMPLEMENTACIÓN </t>
    </r>
    <r>
      <rPr>
        <sz val="11"/>
        <color rgb="FFFF0000"/>
        <rFont val="Calibri"/>
        <family val="2"/>
        <scheme val="minor"/>
      </rPr>
      <t>(hasta 2000 caracteres)</t>
    </r>
  </si>
  <si>
    <r>
      <t>FUENTES:</t>
    </r>
    <r>
      <rPr>
        <b/>
        <sz val="10"/>
        <color theme="1"/>
        <rFont val="Calibri"/>
        <family val="2"/>
        <scheme val="minor"/>
      </rPr>
      <t xml:space="preserve"> </t>
    </r>
    <r>
      <rPr>
        <sz val="10"/>
        <color rgb="FFFF0000"/>
        <rFont val="Calibri"/>
        <family val="2"/>
        <scheme val="minor"/>
      </rPr>
      <t>(de ser necesario, escribir fuentes que ayuden a justificar que una tecnología o servicio esta validada)</t>
    </r>
  </si>
  <si>
    <r>
      <t xml:space="preserve">(6) PERTINENCIA DEL MODELO DE NEGOCIO: </t>
    </r>
    <r>
      <rPr>
        <sz val="11"/>
        <color rgb="FFFF0000"/>
        <rFont val="Calibri"/>
        <family val="2"/>
        <scheme val="minor"/>
      </rPr>
      <t>(hasta 2000 caracteres)</t>
    </r>
  </si>
  <si>
    <r>
      <t xml:space="preserve">(7) COMPETENCIA Y VENTAJA COMPARATIVA : </t>
    </r>
    <r>
      <rPr>
        <sz val="11"/>
        <color rgb="FFFF0000"/>
        <rFont val="Calibri"/>
        <family val="2"/>
        <scheme val="minor"/>
      </rPr>
      <t>(hasta 1000 caracteres)</t>
    </r>
  </si>
  <si>
    <r>
      <t xml:space="preserve">(8) GOBERNANZA DE LA CADENA DE VALOR : </t>
    </r>
    <r>
      <rPr>
        <sz val="11"/>
        <color rgb="FFFF0000"/>
        <rFont val="Calibri"/>
        <family val="2"/>
        <scheme val="minor"/>
      </rPr>
      <t>(hasta 1000 caracteres)</t>
    </r>
  </si>
  <si>
    <r>
      <t xml:space="preserve">FUENTES: </t>
    </r>
    <r>
      <rPr>
        <sz val="11"/>
        <color rgb="FFFF0000"/>
        <rFont val="Calibri"/>
        <family val="2"/>
        <scheme val="minor"/>
      </rPr>
      <t xml:space="preserve"> (de ser necesario, escribir fuentes que ayuden a sustentar sus estimaciones sobre el potencial de crecimiento)</t>
    </r>
  </si>
  <si>
    <r>
      <t xml:space="preserve">(10) MODELO Y POTENCIAL DE CRECIMIENTO: </t>
    </r>
    <r>
      <rPr>
        <sz val="11"/>
        <color theme="1"/>
        <rFont val="Calibri"/>
        <family val="2"/>
        <scheme val="minor"/>
      </rPr>
      <t xml:space="preserve"> </t>
    </r>
    <r>
      <rPr>
        <sz val="11"/>
        <color rgb="FFFF0000"/>
        <rFont val="Calibri"/>
        <family val="2"/>
        <scheme val="minor"/>
      </rPr>
      <t>(hasta 2000 caracteres)</t>
    </r>
  </si>
  <si>
    <r>
      <t xml:space="preserve">(14) FINANCIAMIENTO Y RENTABILIDAD  </t>
    </r>
    <r>
      <rPr>
        <sz val="11"/>
        <color rgb="FFFF0000"/>
        <rFont val="Calibri"/>
        <family val="2"/>
        <scheme val="minor"/>
      </rPr>
      <t>(hasta 3000 caracteres)</t>
    </r>
  </si>
  <si>
    <r>
      <t xml:space="preserve">(15) IDENTIFICACIÓN, EVALUACIÓN Y MITIGACIÓN DE RIESGOS CRÍTICOS: </t>
    </r>
    <r>
      <rPr>
        <sz val="11"/>
        <color rgb="FFFF0000"/>
        <rFont val="Calibri"/>
        <family val="2"/>
        <scheme val="minor"/>
      </rPr>
      <t>(hasta 2000 caracteres)</t>
    </r>
  </si>
  <si>
    <t>Severidad</t>
  </si>
  <si>
    <t>(completar pestaña "FINANCIAMIENTO")</t>
  </si>
  <si>
    <r>
      <t xml:space="preserve">Tipo de gastos
</t>
    </r>
    <r>
      <rPr>
        <b/>
        <sz val="9"/>
        <color theme="1" tint="0.249977111117893"/>
        <rFont val="Calibri"/>
        <family val="2"/>
        <scheme val="minor"/>
      </rPr>
      <t>(ver gastos elegibles en Instructivo Administrativo)</t>
    </r>
  </si>
  <si>
    <t>¿El cofinanciamiento solicitado es menor o igual al 50% del total del proyecto?</t>
  </si>
  <si>
    <r>
      <t>(3) FINANCIAMIENTO TOTAL DEL PROYECTO:</t>
    </r>
    <r>
      <rPr>
        <sz val="11"/>
        <color rgb="FFFF0000"/>
        <rFont val="Calibri"/>
        <family val="2"/>
        <scheme val="minor"/>
      </rPr>
      <t xml:space="preserve"> (US$)</t>
    </r>
  </si>
  <si>
    <r>
      <t>(4) COFINANCIAMIENTO TOTAL SOLICITADO AL PROGRAMA AEA:</t>
    </r>
    <r>
      <rPr>
        <sz val="11"/>
        <color rgb="FFFF0000"/>
        <rFont val="Calibri"/>
        <family val="2"/>
        <scheme val="minor"/>
      </rPr>
      <t xml:space="preserve"> (US$)</t>
    </r>
  </si>
  <si>
    <r>
      <t>(5) APORTE DE CONTRAPARTIDA PARA LA EJECUCIÓN DEL PROYECTO:</t>
    </r>
    <r>
      <rPr>
        <sz val="11"/>
        <color rgb="FFFF0000"/>
        <rFont val="Calibri"/>
        <family val="2"/>
        <scheme val="minor"/>
      </rPr>
      <t xml:space="preserve"> (US$)</t>
    </r>
  </si>
  <si>
    <r>
      <t xml:space="preserve">(9) MERCADO PRINCIPAL DE LA INICIATIVA: </t>
    </r>
    <r>
      <rPr>
        <sz val="11"/>
        <color rgb="FFFF0000"/>
        <rFont val="Calibri"/>
        <family val="2"/>
        <scheme val="minor"/>
      </rPr>
      <t xml:space="preserve"> (hasta 200 caracteres)</t>
    </r>
  </si>
  <si>
    <t xml:space="preserve">(11) ENCARGADO/COORDINADOR DE LA INICIATIVA: </t>
  </si>
  <si>
    <t>(12) ENTIDAD PROPONENTE</t>
  </si>
  <si>
    <r>
      <t xml:space="preserve"> (13) ENTIDAD ASOCIADA I </t>
    </r>
    <r>
      <rPr>
        <sz val="11"/>
        <color theme="1"/>
        <rFont val="Calibri"/>
        <family val="2"/>
        <scheme val="minor"/>
      </rPr>
      <t xml:space="preserve">(de ser el caso)  </t>
    </r>
  </si>
  <si>
    <r>
      <t xml:space="preserve">(14) ENTIDAD ASOCIADA II </t>
    </r>
    <r>
      <rPr>
        <sz val="11"/>
        <color theme="1"/>
        <rFont val="Calibri"/>
        <family val="2"/>
        <scheme val="minor"/>
      </rPr>
      <t xml:space="preserve">(de ser el caso)  </t>
    </r>
  </si>
  <si>
    <r>
      <t xml:space="preserve">(15) ENTIDAD ASOCIADA III </t>
    </r>
    <r>
      <rPr>
        <sz val="11"/>
        <color theme="1"/>
        <rFont val="Calibri"/>
        <family val="2"/>
        <scheme val="minor"/>
      </rPr>
      <t xml:space="preserve">(de ser el caso)  </t>
    </r>
  </si>
  <si>
    <r>
      <t xml:space="preserve">(8) RESUMEN DEL PROPÓSITO: </t>
    </r>
    <r>
      <rPr>
        <sz val="11"/>
        <color rgb="FFFF0000"/>
        <rFont val="Calibri"/>
        <family val="2"/>
        <scheme val="minor"/>
      </rPr>
      <t>(hasta 300 caracteres)</t>
    </r>
  </si>
  <si>
    <r>
      <t>(6) PAÍS AL QUE POSTULA:</t>
    </r>
    <r>
      <rPr>
        <sz val="11"/>
        <color rgb="FFFF0000"/>
        <rFont val="Calibri"/>
        <family val="2"/>
        <scheme val="minor"/>
      </rPr>
      <t xml:space="preserve"> (país)</t>
    </r>
  </si>
  <si>
    <r>
      <t xml:space="preserve">(7) POSTULACIÓN INDIVIDUAL O ASOCIADA: </t>
    </r>
    <r>
      <rPr>
        <sz val="11"/>
        <color rgb="FFFF0000"/>
        <rFont val="Calibri"/>
        <family val="2"/>
        <scheme val="minor"/>
      </rPr>
      <t>(individual o asociada)</t>
    </r>
  </si>
  <si>
    <r>
      <t xml:space="preserve">(1) PROPÓSITO DE LA INICIATIVA: </t>
    </r>
    <r>
      <rPr>
        <sz val="11"/>
        <color rgb="FFFF0000"/>
        <rFont val="Calibri"/>
        <family val="2"/>
        <scheme val="minor"/>
      </rPr>
      <t>(hasta 1000 caracteres)</t>
    </r>
  </si>
  <si>
    <r>
      <t xml:space="preserve">(2) DESCRIPCIÓN DE LOS BENEFICIARIOS </t>
    </r>
    <r>
      <rPr>
        <sz val="11"/>
        <color rgb="FFFF0000"/>
        <rFont val="Calibri"/>
        <family val="2"/>
        <scheme val="minor"/>
      </rPr>
      <t>(hasta 800 caracteres)</t>
    </r>
  </si>
  <si>
    <r>
      <t>(3) VALOR AGREGADO PARA LOS BENEFICIARIOS</t>
    </r>
    <r>
      <rPr>
        <sz val="11"/>
        <color theme="1"/>
        <rFont val="Calibri"/>
        <family val="2"/>
        <scheme val="minor"/>
      </rPr>
      <t xml:space="preserve"> </t>
    </r>
    <r>
      <rPr>
        <sz val="11"/>
        <color rgb="FFFF0000"/>
        <rFont val="Calibri"/>
        <family val="2"/>
        <scheme val="minor"/>
      </rPr>
      <t>(hasta 800 caracteres)</t>
    </r>
  </si>
  <si>
    <r>
      <t xml:space="preserve">(9) NIVEL DE ALINEACIÓN CON LAS POLÍTICAS PÚBLICAS: </t>
    </r>
    <r>
      <rPr>
        <sz val="11"/>
        <color rgb="FFFF0000"/>
        <rFont val="Calibri"/>
        <family val="2"/>
        <scheme val="minor"/>
      </rPr>
      <t>(hasta 1000 caracteres)</t>
    </r>
  </si>
  <si>
    <r>
      <rPr>
        <b/>
        <sz val="11"/>
        <color theme="1"/>
        <rFont val="Calibri"/>
        <family val="2"/>
        <scheme val="minor"/>
      </rPr>
      <t>(10) ASPECTOS LEGALES DE ELEGIBILIDAD DE LA INICIATIVA :</t>
    </r>
    <r>
      <rPr>
        <sz val="11"/>
        <color theme="1"/>
        <rFont val="Calibri"/>
        <family val="2"/>
        <scheme val="minor"/>
      </rPr>
      <t xml:space="preserve"> </t>
    </r>
    <r>
      <rPr>
        <sz val="11"/>
        <color rgb="FFFF0000"/>
        <rFont val="Calibri"/>
        <family val="2"/>
        <scheme val="minor"/>
      </rPr>
      <t>(hasta 200 caracteres)</t>
    </r>
  </si>
  <si>
    <r>
      <t xml:space="preserve">Total Proyecto (US$)
</t>
    </r>
    <r>
      <rPr>
        <b/>
        <sz val="11"/>
        <color theme="1" tint="0.249977111117893"/>
        <rFont val="Calibri"/>
        <family val="2"/>
        <scheme val="minor"/>
      </rPr>
      <t>[A]+[B]+[C]</t>
    </r>
  </si>
  <si>
    <r>
      <rPr>
        <b/>
        <sz val="11"/>
        <color theme="1" tint="0.249977111117893"/>
        <rFont val="Calibri"/>
        <family val="2"/>
        <scheme val="minor"/>
      </rPr>
      <t xml:space="preserve">[A] </t>
    </r>
    <r>
      <rPr>
        <b/>
        <sz val="11"/>
        <color rgb="FF000000"/>
        <rFont val="Calibri"/>
        <family val="2"/>
        <scheme val="minor"/>
      </rPr>
      <t>Cofinanciamiento solicitado al Programa AEA (US$)</t>
    </r>
  </si>
  <si>
    <r>
      <rPr>
        <b/>
        <sz val="11"/>
        <color theme="1" tint="0.34998626667073579"/>
        <rFont val="Calibri"/>
        <family val="2"/>
      </rPr>
      <t xml:space="preserve">[B] </t>
    </r>
    <r>
      <rPr>
        <b/>
        <sz val="11"/>
        <color rgb="FF000000"/>
        <rFont val="Calibri"/>
        <family val="2"/>
        <scheme val="minor"/>
      </rPr>
      <t>Aporte de Cofinanciamiento de la Entidad Proponente (US$)</t>
    </r>
  </si>
  <si>
    <r>
      <rPr>
        <b/>
        <sz val="11"/>
        <color theme="1" tint="0.34998626667073579"/>
        <rFont val="Calibri"/>
        <family val="2"/>
        <scheme val="minor"/>
      </rPr>
      <t xml:space="preserve">[C] </t>
    </r>
    <r>
      <rPr>
        <b/>
        <sz val="11"/>
        <color rgb="FF000000"/>
        <rFont val="Calibri"/>
        <family val="2"/>
        <scheme val="minor"/>
      </rPr>
      <t>Aporte de Cofinanciamiento de Entidad(es) Asociada(s) y otras fuentes (US$)</t>
    </r>
  </si>
  <si>
    <t>¿El aporte no monetario es menor o igual al 40 % del valor del cofinanciamiento del Programa AEA al proyecto?</t>
  </si>
  <si>
    <r>
      <t xml:space="preserve">Aporte de contrapartida (EP , EA y otras fuentes) (US$)
</t>
    </r>
    <r>
      <rPr>
        <b/>
        <sz val="11"/>
        <color theme="1" tint="0.34998626667073579"/>
        <rFont val="Calibri"/>
        <family val="2"/>
        <scheme val="minor"/>
      </rPr>
      <t>[B]+[C]</t>
    </r>
  </si>
  <si>
    <r>
      <t xml:space="preserve">Ha sido Entidad Desarrolladora de algún proyecto en la primera y/o segunda convocatoria del programa AEA? </t>
    </r>
    <r>
      <rPr>
        <sz val="11"/>
        <color rgb="FFFF0000"/>
        <rFont val="Calibri"/>
        <family val="2"/>
        <scheme val="minor"/>
      </rPr>
      <t>(si o no)</t>
    </r>
  </si>
  <si>
    <t>(Con la finalidad de que pueda rellenar de manera oportuna el siguiente formato recomendamos leer el documento: "Guía para la preparación de perfiles" de la tercera convocatoria del Programa AEA. El mismo que ha sido preparado para facilitar el llenado del presente formato.)</t>
  </si>
  <si>
    <r>
      <t xml:space="preserve">De manera complementaria a lo explicado sobre la iniciativa en el punto 14: "Financiamiento y rentabilidad", en esta etapa se requiere identificar los rubros  principales y tipo/s de gasto/s previstos en cada uno (de manera referencial) para el Proyecto. De igual manera para cada rubro se debe identificar los aporte de cofinanciamiento del Programa AEA, Entidad Proponente y Entidades Asociadas (de ser el caso). </t>
    </r>
    <r>
      <rPr>
        <sz val="11"/>
        <color rgb="FF000000"/>
        <rFont val="Calibri"/>
        <family val="2"/>
        <scheme val="minor"/>
      </rPr>
      <t xml:space="preserve">De resultar seleccionado, este monto total de "Aporte cofinanciamiento solicitado al Programa AEA" será el máximo a ser cofinanciado por el Programa. Los rubros, tipos de gastos y montos para cada rubro son referenciales y pueden ser ajustados en la etapa 2. El presente presupuesto debe realizarse con el valor de venta, sin incluir el impuesto general a las ventas o al valor agregado. </t>
    </r>
  </si>
  <si>
    <t>¿El cofinanciamiento solicitado al Programa AEA es mayor o igual a 100,000 US$?</t>
  </si>
  <si>
    <t>¿El cofinanciamiento solicitado al Programa AEA es menor o igual  a 250,000 US$?</t>
  </si>
  <si>
    <r>
      <t xml:space="preserve">FUENTES: </t>
    </r>
    <r>
      <rPr>
        <sz val="11"/>
        <color rgb="FFFF0000"/>
        <rFont val="Calibri"/>
        <family val="2"/>
        <scheme val="minor"/>
      </rPr>
      <t>(de ser necesario, escribir fuentes que ayuden a justificar el nivel de alineción de su propuesta)</t>
    </r>
  </si>
  <si>
    <r>
      <t xml:space="preserve">(13) SOSTENIBILIDAD ECONÓMICA E IMPACTOS / RIESGOS ASOCIADOS: </t>
    </r>
    <r>
      <rPr>
        <sz val="11"/>
        <color rgb="FFFF0000"/>
        <rFont val="Calibri"/>
        <family val="2"/>
        <scheme val="minor"/>
      </rPr>
      <t>(hasta 1500 caracteres)</t>
    </r>
  </si>
  <si>
    <r>
      <t xml:space="preserve">(11) SOSTENIBILIDAD SOCIAL E IMPACTOS / RIESGOS ASOCIADOS: </t>
    </r>
    <r>
      <rPr>
        <sz val="11"/>
        <color rgb="FFFF0000"/>
        <rFont val="Calibri"/>
        <family val="2"/>
        <scheme val="minor"/>
      </rPr>
      <t>(hasta 1500 caracteres)</t>
    </r>
  </si>
  <si>
    <r>
      <t xml:space="preserve">(12) SOSTENIBILIDAD CLIMÁTICA E IMPACTOS / RIESGOS AMBIENTALES ASOCIADOS: </t>
    </r>
    <r>
      <rPr>
        <sz val="11"/>
        <color rgb="FFFF0000"/>
        <rFont val="Calibri"/>
        <family val="2"/>
        <scheme val="minor"/>
      </rPr>
      <t>(hasta 1500 caracteres)</t>
    </r>
  </si>
  <si>
    <t>MILTON JANER</t>
  </si>
  <si>
    <t>BRITO</t>
  </si>
  <si>
    <t>VALLEDUPAR</t>
  </si>
  <si>
    <t>DEPARTAENTO DE CESAR</t>
  </si>
  <si>
    <t>COLOMBIA</t>
  </si>
  <si>
    <t>317-6948911</t>
  </si>
  <si>
    <t>BRITOMILTON@HOTMAIL.COM</t>
  </si>
  <si>
    <t>Uso de energías renovables en la cadena de frío de la leche</t>
  </si>
  <si>
    <t>15 meses</t>
  </si>
  <si>
    <t>Colombia</t>
  </si>
  <si>
    <t>Asociada</t>
  </si>
  <si>
    <t xml:space="preserve">Mejorar la productividad de los pequeños productores y asociaciones parte del CLÚSTER LÁCTEO DEL NORTE DE CESAR, mediante el uso de energías renovables en los procesos de enfriamiento durante el acopio. </t>
  </si>
  <si>
    <t>Cámara de Comercio de Valledupar</t>
  </si>
  <si>
    <t>Calle 15 No 4-33- Valledupar - Colombia</t>
  </si>
  <si>
    <t>CCV</t>
  </si>
  <si>
    <t>NIT: 892.300.072-4</t>
  </si>
  <si>
    <t>57 (5) 897868</t>
  </si>
  <si>
    <t>cvalledupar@telecom.com.co</t>
  </si>
  <si>
    <t>57 (5) 5742234</t>
  </si>
  <si>
    <t>http://www.ccvalledupar.org.co/</t>
  </si>
  <si>
    <t>No</t>
  </si>
  <si>
    <t>X</t>
  </si>
  <si>
    <t>La Cámara de Comercio de Valledupar que ejerce la secretaría técnica de la comisión regional  de competitivad del Cesar y promueve la competitividad de los empresarios de nuestra región.</t>
  </si>
  <si>
    <t>José Luis</t>
  </si>
  <si>
    <t>Urón Marquez</t>
  </si>
  <si>
    <t>C.C. 5 083 386</t>
  </si>
  <si>
    <t>&gt;Acceso las tecnologías de refrigeración a mayor número de productores marginales.
&gt;Aumentar la retribución para los productores debido a las mejoras en la calidad de la leche
Seguridad energética para áreas con baja estabilidad en el suministro de energía eléctrica, así como para áreas no interconectadas
&gt;Mejorar de las condiciones sanitarias de la leche, disminuyendo los riesgos a la salud de los consumidores finales
&gt;Posibilitar el uso de energías renovables para los habitantes ubicados en cercanías a los centros de acopio
&gt;Fortalecer las dinámicas de asociatividad en la región alrededor de proyectos en energías limpias y buenas prácticas de producción
&gt;Demostrar viabilidad de usos de energías renovables en procesos agroindustriales en el Cesar y en general en Colombia</t>
  </si>
  <si>
    <t>http://www.vtfoodatlas.com/assets/resources/files/Solar%20on%20a%20Dairy%20Farm_McKnight%20Farm_Final.pdf
http://www.jestr.org/downloads/Volume7Issue3/fulltext227314.pdf
http://www.mcgill.ca/bits/files/bits/photovoltaic_system_design_at_kendall_dairy_farm.pdf
http://digitalcommons.calpoly.edu/cgi/viewcontent.cgi?article=1027&amp;context=dscisp
http://www.dairysa.com.au/f.ashx/ProjectPublications/DFT-dairy-renewable-energy-sources.pdf</t>
  </si>
  <si>
    <t xml:space="preserve">Existen varios modelos que tienen un manejo adecuado de la leche al mantenerla en tanques refrigerados en centros de acopio y producción con energías convencionales. Estos productores,  generalmente venden su leche a una gran procesadora, que paga un incentivo con base en la calidad de la misma.
Ahora, nuestro proyecto además de contar con este tipo de tecnologías, generaría un modelo productivo bajo en carbono, con seguridad en la oferta energética y potenciales ahorros, que también se traduciría en una sofisticación del proceso y un potencial de diferenciación en el mercado.Además, este tipo de dinámicas pueden resultar en la participación de nuevos productores marginales en esquemas asociativos.
</t>
  </si>
  <si>
    <t>Ley 1715 de 2014: http://owncloud.tecnoconsulta.com/public.php?service=files&amp;t=aee9ecd54cd02df2826cdf95b8d27b4e
Estrategia de Desarrollo Bajo en Carbono: https://www.minambiente.gov.co/index.php/component/content/article/470-plantilla-cambio-climatico-26#documentos
Plan Sectorial de Mitigación Industria: https://www.minambiente.gov.co/images/cambioclimatico/pdf/planes_sectoriales_de_mitigaci%C3%B3n/PAS_Industria_-_Final.pdf</t>
  </si>
  <si>
    <t xml:space="preserve">Competitiveness - Ministerio de Comercio Industria y Turismo - Comisión regional de competitividad Cesar: Ruta Competitiva del Sector Lácteo en el Cesar. 2013
Banco de la Republica, La industria de lácteos en Valledupar: primera en la región Caribe, 2011. http://www.banrep.gov.co/docum/Lectura_finanzas/pdf/dtser_184.pdf
</t>
  </si>
  <si>
    <t>Cesar</t>
  </si>
  <si>
    <t xml:space="preserve">DECRETO 1308 DEL4 DE JULIO DE 1987.
</t>
  </si>
  <si>
    <t xml:space="preserve">Contrato IFR 005-23 fortalecimiento de la CRCC, contrato CCL022-13 iNNpulsa, fortalecimiento productivo de 10 mipymes del cluster lácteo en el CESAR </t>
  </si>
  <si>
    <t>Coordinador</t>
  </si>
  <si>
    <t>Reconversión de Hornos para cocción de ladrillos con leña a Corbón mineral en Valledupar en el año 1991</t>
  </si>
  <si>
    <t>Campo Cuello SCA</t>
  </si>
  <si>
    <t>KANKUAKA SCA</t>
  </si>
  <si>
    <t>900433810-2</t>
  </si>
  <si>
    <t xml:space="preserve">Rodolfo </t>
  </si>
  <si>
    <t>Campo Soto</t>
  </si>
  <si>
    <t>5,131,927</t>
  </si>
  <si>
    <t>Cooperativa Multiactiva de Ganaderos de Valledupar</t>
  </si>
  <si>
    <t>COOGAN</t>
  </si>
  <si>
    <t>Carlos Rafael</t>
  </si>
  <si>
    <t>Araujo Castillo</t>
  </si>
  <si>
    <t>5,087,673</t>
  </si>
  <si>
    <t>900060025-5</t>
  </si>
  <si>
    <t>S0502478</t>
  </si>
  <si>
    <t>01/15/2008</t>
  </si>
  <si>
    <t>Cra 16 No. 26-57</t>
  </si>
  <si>
    <t>Valledupar /Cesar</t>
  </si>
  <si>
    <t>(095)5746798</t>
  </si>
  <si>
    <t xml:space="preserve">El Acopio y enfriamiento de leche es la principal actividad economica y social de la Cooperativa </t>
  </si>
  <si>
    <t>Calle 12  No. 8 - 42 Orbe Plaza Of. 210</t>
  </si>
  <si>
    <t>Valledupar/Cesar</t>
  </si>
  <si>
    <t>(095) 5742296</t>
  </si>
  <si>
    <t>campocuellokankuaka@gmail.com</t>
  </si>
  <si>
    <t>El Acopio y enfriamiento de leche es la principal actividad economica y social de la  Empresa Agropecuaria</t>
  </si>
  <si>
    <t>NO</t>
  </si>
  <si>
    <t>caraujo24@hotmail.es</t>
  </si>
  <si>
    <t>05/06/211</t>
  </si>
  <si>
    <t xml:space="preserve">Sobre la sostenibilidad económica de este proyecto consideramos que el mismo permitirá a los empresarios rurales participantes acceder a energía limpia con bajos costos de operación. Esto ayudará a superar una de las barreras más importante para la incursión de nuevas tecnologías en el sector, como son la carga de las tarifas de energía en los esquemas de los pequeños productores, así como a reducir la dependencia en grupos electrógenos para la generación en zonas no conectadas y sus altos costos por consumo de combustibles fósiles.
También se debe considerar el aumento de la tarifa cercano a un 10%, pagado por las grandes plantas procesadoras en la región a los pequeños productores por las mejoras en sus prácticas de producción y la refrigeración de la leche. 
Para el éxito de este tipo de de proyectos, las pymes deben contar con modelos asociativos robustos. En este sentido, la experiencia de COOGAN en este proyecto, como una de las cooperativas de productores más exitosas de la región que ha coordinado a sus asociados alrededor de las buenas prácticas de producción y los centros de acopio con refrigeración para su producto. 
Se debe anotar que las propuestas de promoción de fuentes renovables en la Ley 1715 de 2014, especialmente en lo referente a incentivos y modelos financieros, serán las que últimamente facilitaran que los proyectos de energías renovables se puedan replicar de forma sostenible en Colombia. 
</t>
  </si>
  <si>
    <t>Sistemas SPV para 13 tanques de 2000L o equivalentes</t>
  </si>
  <si>
    <t xml:space="preserve">Equipos -Adquisición y/o alquiler de equipos especializados necesarios para el objeto del proyecto. </t>
  </si>
  <si>
    <t>Obra civi para las instalaciones</t>
  </si>
  <si>
    <t>Equipos - Instalación, mantenimiento y reparación de los equipos especializados.</t>
  </si>
  <si>
    <t>Transporte de equipos</t>
  </si>
  <si>
    <t>Gastos administrativos</t>
  </si>
  <si>
    <t>Personal</t>
  </si>
  <si>
    <t>Honorarios facilitadores locales</t>
  </si>
  <si>
    <t>Formación en sistemas SPV a operadores y personal de mantenimiento</t>
  </si>
  <si>
    <t>Entrenamiento en buenas practicas de ordeño</t>
  </si>
  <si>
    <t>Formación en buenas refrigeración, inocuidad y muestreo de leche en centros de acopio</t>
  </si>
  <si>
    <t>Mano de obra beneficiarios durante instalación y capacitaciones</t>
  </si>
  <si>
    <t>TECNÓLOGO EN INGENIERÍA TÉRMICA</t>
  </si>
  <si>
    <t>CARRERA 10 No 13 A 29</t>
  </si>
  <si>
    <t xml:space="preserve">Mejorar la productividad de los pequeños productores y asociaciones parte del CLÚSTER LÁCTEO DEL NORTE DE CESAR, mediante el uso de energías renovables en los procesos de enfriamiento durante el acopio.
Este iniciativa resulta del proyecto de clústerización de la cadena láctea en el Cesar apoyada por el Gobierno Regional y Nacional, así como el acompañamiento de grandes actores locales, quienes durante su trabajo con pequeños productores locales han encontrado que la baja adopción de buenas prácticas productivas, resulta en una mala calidad de producto (trazas de bacterias altas), que afecta consecuentemente la retribución económica a éstos actores por su leche.
Uno de los eslabones faltantes más críticos dentro de la cadena, es la refrigeración del producto en los centros de acopio debido a las altas tarifas de los energéticos, la inestabiliad del suministro eléctrico en la región y la falta de interconexión la red nacional en algunas poblaciones apartadas.
</t>
  </si>
  <si>
    <t>Directamente se beneficiarán cerca de 85 de pequeños productores y asociaciones que integran la cadena de valor de la leche, con una participación alrededor del 28 % en mujeres. Los productores poseen entre 9 y 111 vacas en ordeño, con un promedio de 3,5 litros de leche vaca/día, ubicados en el norte del departamento del Cesar, Colombia.
También se beneficiarán los comerciantes e industrializadores de leche, quienes podrán contar con materia prima higiénicamente acopiada y de calidad, redundando en mejoras en sus productos. Así mismo seran beneficiarias las empresas anclas de la cadena de valor (grandes productores) que recibiran una mejor calidad en el producto.
Por último será beneficiara la población rural cercana a los centros de acopio que podría acceder a los excedentes generados.</t>
  </si>
  <si>
    <t xml:space="preserve">Aunque el uso de tecnologías renovables en Colombia es reducido especialmente a una escala productiva, internacionalmente tecnologías como la fotovoltaica han sido probadas satisfactoriamente en  procesos de la cadena láctea, para su aprovechamiento en refrigeración, procesamiento y servicios asociados. 
Los proyectos presentados  en los enlaces contienen experiencias exitosas en el uso de energía fotovoltaica en granjas de producción láctea, especialmente para refrigeración, ordeño y sistemas de soporte. Es importante considerar que estos proyectos referenciados siempre incluyen refrigeración y se han llevado a cabo tanto en zonas con alta variabilidad climática por la presencia de estaciones como en zonas con alta radiación durante el año como sucede en Cesar-Colombia.
</t>
  </si>
  <si>
    <t xml:space="preserve">Este proyecto nace del interés de la comisión regional de competitividad del Cesar, que trabajan en el proyecto de construcción de la ruta competitiva láctea en la región, acompañados por el equipo de Estrategia de Desarrollo Bajo en Carbono en el Ministerio de Agricultura y Desarrollo Rural, así como en el Ministerio de comercio Industria y Turismo (MinCIT). También se ha contado con el apoyo del Low Carbon Resilient Development Program apoyado por USAID.
El desarrollo de la idea se realiza se ha realizado de manera conjunta además con la dirección de Productividad y Competitividad y el Programa de Transformación Productiva del MinCIT. En la región han participado la Comité Departamental Lácteo, La Cámara de Comercio de Valledupar, Secretaria de agricultura, asociaciones de productores de leche y empresas procesadoras y en general todos los actores de la cadena regional. 
</t>
  </si>
  <si>
    <t>Colombia ha emprendido un camino hacia el la implementación de las fuentes renovables de energía y el desarrollo bajo carbono sectorial. La ley 1715 de 2014 para la promoción de las FNCER y la eficiencia energética, propone  incluir este tipo de tecnologías en la matriz eléctrica nacional. Concretamente  el artículo 19 tiene el objetivo de desarrollar la EFV. Así mismo, el articulo 36 propone aplicar los instrumentos de incentivos propuestos por la ley para generar modelos productivos con estas tecnologías. 
La Estrategia Colombiana de Desarrollo Bajo en Carbono, en sus planes sectoriales para industria y agro (AFOLU) contempla la inclusión de energías renovables y modelos de negocio bajos en carbono para las cadenas de valor.
En el CONPES de Competitividad Láctea 3675 de 2010, se propone mejorar la competitividad del sector lácteo colombiano, a partir del desarrollo de estrategias e instrumentos que permitan disminuir los costos de producción e incrementar la productividad.</t>
  </si>
  <si>
    <t xml:space="preserve">La Región del Norte del departamento de Cesar, se caracteriza por la presencia de cerca 7900 predios ganaderos, 42 centros de acopio, 10 pasteurizadoras y procesadoras medianas y una gran procesadora (DPA). Con participación importante de la capital de departamento. Siendo así, el potencial impacto de la iniciativa, recae en cerca de XX centros de acopio que asocian 85 pequeños productores.
La importancia de la implementación de uso de energía fotovoltaica para los centros de acopio, seria la demostración exitosa de mejora de la calidad de la leche con beneficios significativos para los asociados. Con gran potencial de replicabilidad, principalmente, por la accesibilidad de incentivos a nivel nacional e internacional para este tipo de iniciativas a partir de la ley 1715 de 2014 e incluso acceso a incentivos por parte de Ministerio de Agricultura y Desarrollo Rural.
Adicionalmente, la presencia de empresas multinacionales como DPA-Nestle que compra casi todo el volumen de leche de la zona y exige y paga en función de la calidad de leche y que se encuentra vinculado a la iniciativa puede contribuir al apoyo en el uso de energías renovables.
El escalamiento a corto plazo radica en el incremento de productores asociados para el uso del volumen instalado en los centros de acopio, pues en la actualidad el volumen usado es un poco mayor al 50 % y a su vez el incremento de capacidad en los beneficiarios para la obtención de la leche. Posteriormente y a mediano plazo, debido a los resultados que se obtengan con el modelo, se busca incrementar el número de centros de acopio y refrigeración con energías renovables en finca.​
</t>
  </si>
  <si>
    <t>La instalación de sistemas SFV en Cesar y en general en procesos agro, genera avances tanto en mitigación como en adaptación a nivel nacional, permitiendo reducir las emisiones de gases efecto invernadero en las cadenas de valor, como adaptarse al cambio climático. 
En mitigación, para los tanques analizados en la formulación de este proyecto con un volumen máximo de 2000L, se encontró que el proyecto permitiría evitar el consumo de 12775 kWh/año, equivalentes a 1.1 ton CO2eq/año. Para el caso de los tanques ubicados en zonas no interconectadas que operan con equipos electrógenos las emisiones evitadas ascenderían a 10.21 ton CO2eq/año.
En adaptación, es necesario considerar que Colombia es uno de los países con mayor impacto por el cambio climático, en especial por el efecto del fenómeno del niño y el aumento en la intensidad de los periodos de sequia y lluvia. Las fuertes temporadas de sequía afectan la disponibilidad de agua para las plantas térmicas que operan en el país, impactando la confiabilidad del sistema.
Ahora, este proyecto también permite evaluar estas tecnologías en la región, que se han considerado para sistemas de riego para pasturas durante temporadas de sequía. Esto tiene el riesgo que se adopten prácticas agrarias no sostenibles en la región, por lo que se necesita constante acompañamiento del Gobierno Local y Nacional.
*Consumo promedio día (2000L): 35 kWh; 3 gal Diesel. 
Factor emisiones: Red Nacional: 0,29kgCO2eq/kWh / Diesel 9.5 kcCO2eq/gal</t>
  </si>
  <si>
    <t>13 tanques refrigerados en centros de acopio para 85 productores, y cuenta con el potencial de expandirse a 42 centros de acopio y 7900 productores proovedores de leche en el Norte de Cesar</t>
  </si>
  <si>
    <t xml:space="preserve">El desarrollo de este proyecto permitirá que pequeños productores accedan a tecnologías de refrigeración, mejorando la calidad de su producto final y accediendo a mejores tarifas, últimamente mejorando su calidad de vida.
En esta estructuración inicial del proyecto se contempla la adecuación de sistemas SFV para 13 tanques de 2000L (o su equivalente en volumen y consumo eléctrico), que se han identificado y priorizado de acuerdo a su potencial para servir a medianos y pequeños productores, así como por la participación relativa de mujeres. 
Para los casos concretos donde la transferencia tecnológica se realice  en medianas empresas, estas se comprometen a apoyar a la implementación de otros tanques como el caso de KANKUAKA SCA y su tanque instalado en el municipio de Pueblo Bello, en el que se financiara la instalación de sistemas solares, se acompañara en el desarrollo de los productores respecto a la inocuidad del producto y se impulsaran modelos productivos con el apoyo de la Cámara de Comercio de Valledupar y COOGAN. 
Así mismo dentro del proceso se contempla acompañar la incursión de las nuevas tecnologías con transferencia de buenas prácticas a los modelos asociativos y pequeños productores (20 o menos animales) con apoyo del Servicio Nacional de Aprendizaje (SENA) y el personal de las empresas participantes. 
</t>
  </si>
  <si>
    <t>Incumplimiento de las instituciones aliadas</t>
  </si>
  <si>
    <t>Renuncia de un beneficiario</t>
  </si>
  <si>
    <t>Adopción de prácticas no sostenibles en la región</t>
  </si>
  <si>
    <t>Preparar a los operadores y miembros del proyecto localmente para garantizar el correcto funcionamiento, administración y operación.</t>
  </si>
  <si>
    <t xml:space="preserve">Fallas por desconocimiento de la tecnología </t>
  </si>
  <si>
    <t>Vincular asociaciones robustas y buscar recursos adicionales para garantizar la financiación</t>
  </si>
  <si>
    <t>Cambios pronunciados en la TRM</t>
  </si>
  <si>
    <t>Ejecución rapida para evitar cambios y re evaluación del numero de posibles beneficiaros</t>
  </si>
  <si>
    <t>Incluir analisis de nuevos beneficiaros potenciales.</t>
  </si>
  <si>
    <t>Demora en el tramite de recursos</t>
  </si>
  <si>
    <t xml:space="preserve">Construir procesos de negociación y licitación adecuados y claros. </t>
  </si>
  <si>
    <t>Cambio del uso final de los equipos SFV</t>
  </si>
  <si>
    <t>Acompañamiento regional para evaluar el impacto y garantizar que se cumplan las politicas de desarrollo sostenible</t>
  </si>
  <si>
    <t xml:space="preserve">Uso inadecuado de las tecnologías. </t>
  </si>
  <si>
    <t>Capacitación técnica y en seguridad para gantizar el uso y mantenimiento apropiado</t>
  </si>
  <si>
    <t>Establecer contratos marco con los usuarios finales en los que se comprometen a usar los equipos de acuerdo a los lineamientos del proyecto</t>
  </si>
  <si>
    <t>Los diferentes estudios realizados en Colombia para evaluar la disponibilidad de fuentes renovables, han mostrado que el norte del Cesar es la segunda zona con mayor radiación y posibilidad de implementación de esta tecnología en Colombia, con potenciales de hasta 1515 kWh/kWp y 5.25kWh/m2/día promedio (fuente Unidad de Planeación Minero Energética y NASA).
En lo referente al proyecto, la tecnología solar se presenta como la mejor opción por adaptarse al proceso de producción (ordeño) y acopio en la región. En general en el Norte del Cesar se acostumbra realizar un ordeño al día en horas de la mañana. Para los pequeños productores, el modelo que ha presentado el mejor comportamiento es el de almacenar el producto fresco en centros de acopio de carácter corporativo, en los que se recibe la leche y se almacena en tanques refrigerados.
Estos tanques son financiados por las mismas asociaciones o por los grandes procesadores (DPA-Nestlé S.A.), quienes además capacitan a los productores en buenas prácticas de producción. Los centros suelen tener tanques de 2000 L alimentados por la red nacional o por conjuntos electrógenos según disponibilidad. Normalmente en los centros se cuenta con sistemas de respaldo diesel, que pueden ser incluidos dentro de los sistemas híbridos solares y ofrecer redundancia a los sistemas.
En general los centros suelen operar entre 3 y 6 horas todos los días en las mañanas, hasta que el camión recolector recoge el producto. Durante estas horas se cuenta con mayor radiación solar, lo que permitiría contar con sistemas sencillos con almacenamiento solo en casos especiales. Los operadores de estos centros suelen ser miembros de las comunidades (2 mujeres en 6 consultas para este perfil), que en los casos de las asociaciones más organizadas son apoyados por un técnico de mantenimiento de dedicación no exclusiva. Por esto consideramos que la SFV-Solar Fotovoltaica, es la que mejor opción en este proyecto, por ser robusta fácil de operar y mantener.</t>
  </si>
  <si>
    <t>Incumplimientos de los proveedores</t>
  </si>
  <si>
    <t xml:space="preserve">Llevar procesos de licitación claros y robustos. </t>
  </si>
  <si>
    <t xml:space="preserve">El análisis financiero se hizo de forma marginal para cada tanque de refrigeración de 2000L al que se le instale la solución de energía renovable fotovoltaica. Al final los resultados se extrapolaron para los 13 tanques considerados en el proyecto.
Para el análisis técnico y financiero del proyecto contó con la colaboración del programa Low Carbon Resilient Development – LCRDP (con apoyo USAID).
Para este sistema se concluyó que la mejor opción es instalar sistemas híbridos (Red-Diesel-Solar) con conexión a la red cuando se encuentre disponible y redundancia  con las plantas electrógenas actuales, que según la radiación de la región supondría una potencia pico de 7.5 kWp (58 m2) y una inversión de 40’200.000 COP (19.503USD), según las cotizaciones hechas por el LCRDP para la zona.
De estos costos se espera financiar mediante la cooperación del fondo AEA 12.600 USD y los 7.500 USD restantes por parte de los empresarios mediante un fondo fiduciario a 15 meses en el que se depositen los ahorros en el consumo de energía.
Para el análisis se consideró la demanda energética promedio de los tanques para su operación. En este caso se estimo un consumo de 7kWh/hora, con 5 horas de operación diarias y tarifa de 350 COP/kWh, lo que supone costos de operación de 4’410000 COP (2.205 USD) al año. Cuando la generación se hace en situ con grupos electrógenos a combustible fósil, el ahorro esperado puede ser de 4.590 USD al año.
Los 4.750 USD remanentes serán cubiertos por los empresarios como inversión inicial del proyecto. En este rubro la gobernación del Departamento del Cesar mediante sus secretarias de Agricultura y Medio Ambiente propone aportar 20.000 USD al proyecto.
Adicional a los sistemas se consideraron los costos para la obra civil y transporte. También los gastos administrativos aportados por la CCV.
En total la inversión monetaria de cada sistema para el proyecto se encuentra en 26.800 USD, que considerando los ahorros esperados por consumo supondría un retorno de 12 años con TIR de 6.5% a 20 años de vida útil. Ahora, para los empresarios participantes el tiempo de retorno varía entre 2 y 5 años gracias al aporte de AEA, lo que hace el proyecto muy atractivo.
Como contrapartida no monetaria se propone la formación en energía no renovable para los operadores de los 13 tanques y 2 técnicos de mantenimiento. Además los proponentes a través de KUANKUACA y COOGAN apoyaran la creación y operación exitosa del esquema asociativo para un tanque de acopio en el municipio de Pueblo Bello así como en varias jornadas de entrenamiento para pequeños productores asociados al proyecto.
* TRM: 2000,33 COP/USD (Banco de la Republica)
Nota 1: Actualmente la TRM se encuentra alrededor de 2385 COP/USD, lo que podría cambiar los valores en dólares. Sin embargo por coherencia se tomó como TRM el promedio para todo el año 2014. 
Nota 2: Para el presupuesto de este perfil los rubros se aproximaron después de utilizar el valor de la tasa de cambio dada. 
</t>
  </si>
  <si>
    <t xml:space="preserve">El modelo de negocio propuesto consiste en instalar sistemas de potencial solares fotovoltaicos a tanques de refrigeración en centros de acopio, para modelos de negocios asociativos, pequeños y medianos productores locales. El objetivo final es mostrar la viabilidad de estas tecnologías gracias a los ahorros que generan y la confiabilidad de su servicio, impactando las condiciones de vida de la población local.
El proceso de formulación ha contado con la participación de la CCV, Comisión Regional de Competitividad, el Comité Departamental Lácteo y La Secretaría de Agricultura del Cesar, quienes son las entidades encargadas de representar a los empresarios de la región y tienen representación de los empresarios lácteos en todos los niveles.
La iniciativa está alineada al Proyecto Rutas Competitivas del Ministerio de Comercio Industria y Turismo contando con ayuda técnica de la Estrategia Colombiana de Desarrollo Bajo en Carbono y el Programa Low Carbon Resilent Devolpment (LCRDP) patrocinado por USAID.
El proyecto contempla un modelo similar al ESCO, en el que las empresas hacen el pago de sus equipos mediante créditos fiduciarios que se pagan con los ahorros en el consumo de energía de la red como de combustibles fósiles.
Tomando en consideración que los sistemas SFV son una tecnología desarrollada no se espera tener problemas técnicos significativos durante el proceso. Hay que considerar que el LCRDP está liderando un proyecto para la instalación de SFV en vivienda de interés prioritario en Valledupar, por lo que ya se han identificado potenciales proveedores en la región. Se resalta en todo caso que el éxito financiero del proyecto dependerá en gran parte de los procesos de licitación que deben considerar calidad y costos de los equipos.
Por último, es importante tomar en cuenta que la Ley 1715 de 2014 propone facilitar la venta de excedentes de generación con preferencia por las renovables, lo que podría generar flujos de caja adicionales.
</t>
  </si>
</sst>
</file>

<file path=xl/styles.xml><?xml version="1.0" encoding="utf-8"?>
<styleSheet xmlns="http://schemas.openxmlformats.org/spreadsheetml/2006/main">
  <numFmts count="3">
    <numFmt numFmtId="164" formatCode="General_)"/>
    <numFmt numFmtId="165" formatCode="[$$-409]#,##0"/>
    <numFmt numFmtId="166" formatCode="[$$-409]#,##0_ ;[Red]\-[$$-409]#,##0\ "/>
  </numFmts>
  <fonts count="21">
    <font>
      <sz val="11"/>
      <color theme="1"/>
      <name val="Calibri"/>
      <family val="2"/>
      <scheme val="minor"/>
    </font>
    <font>
      <sz val="11"/>
      <color rgb="FFFF0000"/>
      <name val="Calibri"/>
      <family val="2"/>
      <scheme val="minor"/>
    </font>
    <font>
      <b/>
      <sz val="11"/>
      <color theme="1"/>
      <name val="Calibri"/>
      <family val="2"/>
      <scheme val="minor"/>
    </font>
    <font>
      <sz val="12"/>
      <name val="Helv"/>
    </font>
    <font>
      <b/>
      <sz val="20"/>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b/>
      <sz val="11"/>
      <color theme="1" tint="0.499984740745262"/>
      <name val="Calibri"/>
      <family val="2"/>
      <scheme val="minor"/>
    </font>
    <font>
      <sz val="11"/>
      <color theme="1" tint="0.499984740745262"/>
      <name val="Calibri"/>
      <family val="2"/>
      <scheme val="minor"/>
    </font>
    <font>
      <sz val="11"/>
      <color theme="1" tint="0.249977111117893"/>
      <name val="Calibri"/>
      <family val="2"/>
      <scheme val="minor"/>
    </font>
    <font>
      <b/>
      <sz val="9"/>
      <color theme="1" tint="0.249977111117893"/>
      <name val="Calibri"/>
      <family val="2"/>
      <scheme val="minor"/>
    </font>
    <font>
      <b/>
      <sz val="7"/>
      <color theme="1"/>
      <name val="Times New Roman"/>
      <family val="1"/>
    </font>
    <font>
      <u/>
      <sz val="11"/>
      <color theme="10"/>
      <name val="Calibri"/>
      <family val="2"/>
      <scheme val="minor"/>
    </font>
    <font>
      <sz val="11"/>
      <color theme="1"/>
      <name val="Calibri"/>
      <family val="2"/>
    </font>
    <font>
      <b/>
      <sz val="10"/>
      <color theme="1"/>
      <name val="Calibri"/>
      <family val="2"/>
      <scheme val="minor"/>
    </font>
    <font>
      <sz val="10"/>
      <color rgb="FFFF0000"/>
      <name val="Calibri"/>
      <family val="2"/>
      <scheme val="minor"/>
    </font>
    <font>
      <sz val="10"/>
      <color theme="1"/>
      <name val="Calibri"/>
      <family val="2"/>
      <scheme val="minor"/>
    </font>
    <font>
      <b/>
      <sz val="11"/>
      <color theme="1" tint="0.34998626667073579"/>
      <name val="Calibri"/>
      <family val="2"/>
      <scheme val="minor"/>
    </font>
    <font>
      <b/>
      <sz val="11"/>
      <color theme="1" tint="0.249977111117893"/>
      <name val="Calibri"/>
      <family val="2"/>
      <scheme val="minor"/>
    </font>
    <font>
      <b/>
      <sz val="11"/>
      <color theme="1" tint="0.34998626667073579"/>
      <name val="Calibri"/>
      <family val="2"/>
    </font>
  </fonts>
  <fills count="10">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C000"/>
        <bgColor indexed="64"/>
      </patternFill>
    </fill>
    <fill>
      <patternFill patternType="solid">
        <fgColor theme="9" tint="-0.249977111117893"/>
        <bgColor indexed="64"/>
      </patternFill>
    </fill>
    <fill>
      <patternFill patternType="solid">
        <fgColor theme="2" tint="-0.249977111117893"/>
        <bgColor indexed="64"/>
      </patternFill>
    </fill>
    <fill>
      <patternFill patternType="solid">
        <fgColor theme="4" tint="0.59999389629810485"/>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bottom/>
      <diagonal/>
    </border>
    <border>
      <left/>
      <right/>
      <top style="thin">
        <color indexed="64"/>
      </top>
      <bottom style="medium">
        <color indexed="64"/>
      </bottom>
      <diagonal/>
    </border>
    <border>
      <left/>
      <right/>
      <top style="thin">
        <color indexed="64"/>
      </top>
      <bottom style="thin">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top style="medium">
        <color indexed="64"/>
      </top>
      <bottom style="thin">
        <color indexed="64"/>
      </bottom>
      <diagonal/>
    </border>
    <border>
      <left/>
      <right/>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top style="thin">
        <color indexed="64"/>
      </top>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s>
  <cellStyleXfs count="4">
    <xf numFmtId="0" fontId="0" fillId="0" borderId="0"/>
    <xf numFmtId="164" fontId="3" fillId="0" borderId="0"/>
    <xf numFmtId="9" fontId="5" fillId="0" borderId="0" applyFont="0" applyFill="0" applyBorder="0" applyAlignment="0" applyProtection="0"/>
    <xf numFmtId="0" fontId="13" fillId="0" borderId="0" applyNumberFormat="0" applyFill="0" applyBorder="0" applyAlignment="0" applyProtection="0"/>
  </cellStyleXfs>
  <cellXfs count="172">
    <xf numFmtId="0" fontId="0" fillId="0" borderId="0" xfId="0"/>
    <xf numFmtId="0" fontId="2" fillId="2" borderId="1" xfId="0" applyFont="1" applyFill="1" applyBorder="1" applyAlignment="1" applyProtection="1">
      <alignment vertical="center" wrapText="1"/>
      <protection locked="0"/>
    </xf>
    <xf numFmtId="0" fontId="0" fillId="2" borderId="6" xfId="0" applyFill="1" applyBorder="1" applyAlignment="1" applyProtection="1">
      <alignment vertical="center" wrapText="1"/>
      <protection locked="0"/>
    </xf>
    <xf numFmtId="0" fontId="0" fillId="2" borderId="1" xfId="0" applyFill="1" applyBorder="1" applyAlignment="1" applyProtection="1">
      <alignment vertical="center" wrapText="1"/>
      <protection locked="0"/>
    </xf>
    <xf numFmtId="0" fontId="0" fillId="2" borderId="1" xfId="0" applyFill="1" applyBorder="1" applyProtection="1">
      <protection locked="0"/>
    </xf>
    <xf numFmtId="0" fontId="0" fillId="2" borderId="6" xfId="0" applyFill="1" applyBorder="1" applyProtection="1">
      <protection locked="0"/>
    </xf>
    <xf numFmtId="0" fontId="0" fillId="5" borderId="10" xfId="0" applyFill="1" applyBorder="1" applyAlignment="1" applyProtection="1">
      <alignment vertical="center" wrapText="1"/>
    </xf>
    <xf numFmtId="0" fontId="0" fillId="5" borderId="5" xfId="0" applyFill="1" applyBorder="1" applyAlignment="1" applyProtection="1">
      <alignment vertical="center" wrapText="1"/>
    </xf>
    <xf numFmtId="0" fontId="0" fillId="4" borderId="0" xfId="0" applyFill="1" applyProtection="1"/>
    <xf numFmtId="0" fontId="0" fillId="2" borderId="0" xfId="0" applyFill="1" applyProtection="1"/>
    <xf numFmtId="0" fontId="0" fillId="5" borderId="5" xfId="0" applyFill="1" applyBorder="1" applyAlignment="1" applyProtection="1">
      <alignment horizontal="justify" vertical="center" wrapText="1"/>
    </xf>
    <xf numFmtId="0" fontId="0" fillId="5" borderId="1" xfId="0" applyFill="1" applyBorder="1" applyAlignment="1" applyProtection="1">
      <alignment vertical="center" wrapText="1"/>
    </xf>
    <xf numFmtId="0" fontId="0" fillId="5" borderId="7" xfId="0" applyFill="1" applyBorder="1" applyAlignment="1" applyProtection="1">
      <alignment vertical="center" wrapText="1"/>
    </xf>
    <xf numFmtId="49" fontId="0" fillId="4" borderId="0" xfId="0" applyNumberFormat="1" applyFill="1" applyProtection="1"/>
    <xf numFmtId="0" fontId="0" fillId="5" borderId="10" xfId="0" applyFill="1" applyBorder="1" applyAlignment="1" applyProtection="1">
      <alignment horizontal="justify" vertical="center" wrapText="1"/>
    </xf>
    <xf numFmtId="0" fontId="2" fillId="4" borderId="0" xfId="0" applyFont="1" applyFill="1" applyAlignment="1" applyProtection="1">
      <alignment horizontal="left" vertical="center"/>
    </xf>
    <xf numFmtId="0" fontId="0" fillId="0" borderId="0" xfId="0" applyProtection="1"/>
    <xf numFmtId="0" fontId="2" fillId="4" borderId="0" xfId="0" applyFont="1" applyFill="1" applyProtection="1"/>
    <xf numFmtId="0" fontId="0" fillId="5" borderId="5" xfId="0" applyFill="1" applyBorder="1" applyAlignment="1" applyProtection="1">
      <alignment horizontal="left" vertical="center" wrapText="1"/>
    </xf>
    <xf numFmtId="0" fontId="4" fillId="4" borderId="0" xfId="0" applyFont="1" applyFill="1" applyAlignment="1" applyProtection="1">
      <alignment horizontal="left" vertical="center"/>
    </xf>
    <xf numFmtId="0" fontId="0" fillId="2" borderId="6" xfId="0" applyFill="1" applyBorder="1" applyAlignment="1" applyProtection="1">
      <alignment horizontal="center" vertical="center" wrapText="1"/>
      <protection locked="0"/>
    </xf>
    <xf numFmtId="0" fontId="8" fillId="4" borderId="0" xfId="0" applyFont="1" applyFill="1" applyProtection="1"/>
    <xf numFmtId="0" fontId="9" fillId="4" borderId="0" xfId="0" applyFont="1" applyFill="1" applyProtection="1"/>
    <xf numFmtId="0" fontId="9" fillId="4" borderId="0" xfId="0" applyFont="1" applyFill="1" applyAlignment="1" applyProtection="1">
      <alignment horizontal="center"/>
    </xf>
    <xf numFmtId="165" fontId="7" fillId="0" borderId="11" xfId="0" applyNumberFormat="1" applyFont="1" applyBorder="1" applyAlignment="1" applyProtection="1">
      <alignment horizontal="center" vertical="center" wrapText="1"/>
      <protection locked="0"/>
    </xf>
    <xf numFmtId="165" fontId="7" fillId="0" borderId="12" xfId="0" applyNumberFormat="1" applyFont="1" applyBorder="1" applyAlignment="1" applyProtection="1">
      <alignment horizontal="center" vertical="center" wrapText="1"/>
      <protection locked="0"/>
    </xf>
    <xf numFmtId="165" fontId="7" fillId="0" borderId="1" xfId="0" applyNumberFormat="1" applyFont="1" applyBorder="1" applyAlignment="1" applyProtection="1">
      <alignment horizontal="center" vertical="center" wrapText="1"/>
      <protection locked="0"/>
    </xf>
    <xf numFmtId="165" fontId="7" fillId="0" borderId="6" xfId="0" applyNumberFormat="1" applyFont="1" applyBorder="1" applyAlignment="1" applyProtection="1">
      <alignment horizontal="center" vertical="center" wrapText="1"/>
      <protection locked="0"/>
    </xf>
    <xf numFmtId="165" fontId="6" fillId="7" borderId="30" xfId="0" applyNumberFormat="1" applyFont="1" applyFill="1" applyBorder="1" applyAlignment="1" applyProtection="1">
      <alignment horizontal="center" vertical="center" wrapText="1"/>
    </xf>
    <xf numFmtId="165" fontId="6" fillId="7" borderId="28" xfId="0" applyNumberFormat="1" applyFont="1" applyFill="1" applyBorder="1" applyAlignment="1" applyProtection="1">
      <alignment horizontal="center" vertical="center" wrapText="1"/>
    </xf>
    <xf numFmtId="165" fontId="6" fillId="7" borderId="38" xfId="0" applyNumberFormat="1" applyFont="1" applyFill="1" applyBorder="1" applyAlignment="1" applyProtection="1">
      <alignment horizontal="center" vertical="center" wrapText="1"/>
    </xf>
    <xf numFmtId="165" fontId="6" fillId="7" borderId="25" xfId="0" applyNumberFormat="1" applyFont="1" applyFill="1" applyBorder="1" applyAlignment="1" applyProtection="1">
      <alignment horizontal="center" vertical="center" wrapText="1"/>
    </xf>
    <xf numFmtId="165" fontId="7" fillId="0" borderId="10" xfId="0" applyNumberFormat="1" applyFont="1" applyBorder="1" applyAlignment="1" applyProtection="1">
      <alignment horizontal="center" vertical="center" wrapText="1"/>
      <protection locked="0"/>
    </xf>
    <xf numFmtId="165" fontId="7" fillId="0" borderId="5" xfId="0" applyNumberFormat="1" applyFont="1" applyBorder="1" applyAlignment="1" applyProtection="1">
      <alignment horizontal="center" vertical="center" wrapText="1"/>
      <protection locked="0"/>
    </xf>
    <xf numFmtId="0" fontId="6" fillId="7" borderId="7" xfId="0" applyFont="1" applyFill="1" applyBorder="1" applyAlignment="1" applyProtection="1">
      <alignment horizontal="center" vertical="center" wrapText="1"/>
    </xf>
    <xf numFmtId="0" fontId="6" fillId="7" borderId="9" xfId="0" applyFont="1" applyFill="1" applyBorder="1" applyAlignment="1" applyProtection="1">
      <alignment horizontal="center" vertical="center" wrapText="1"/>
    </xf>
    <xf numFmtId="165" fontId="6" fillId="7" borderId="5" xfId="0" applyNumberFormat="1" applyFont="1" applyFill="1" applyBorder="1" applyAlignment="1" applyProtection="1">
      <alignment horizontal="center" vertical="center" wrapText="1"/>
    </xf>
    <xf numFmtId="165" fontId="6" fillId="7" borderId="6" xfId="0" applyNumberFormat="1" applyFont="1" applyFill="1" applyBorder="1" applyAlignment="1" applyProtection="1">
      <alignment horizontal="center" vertical="center" wrapText="1"/>
    </xf>
    <xf numFmtId="9" fontId="6" fillId="7" borderId="7" xfId="2" applyFont="1" applyFill="1" applyBorder="1" applyAlignment="1" applyProtection="1">
      <alignment horizontal="center" vertical="center" wrapText="1"/>
    </xf>
    <xf numFmtId="9" fontId="6" fillId="7" borderId="9" xfId="2" applyFont="1" applyFill="1" applyBorder="1" applyAlignment="1" applyProtection="1">
      <alignment horizontal="center" vertical="center" wrapText="1"/>
    </xf>
    <xf numFmtId="165" fontId="7" fillId="0" borderId="32" xfId="0" applyNumberFormat="1" applyFont="1" applyBorder="1" applyAlignment="1" applyProtection="1">
      <alignment horizontal="center" vertical="center" wrapText="1"/>
      <protection locked="0"/>
    </xf>
    <xf numFmtId="165" fontId="7" fillId="0" borderId="22" xfId="0" applyNumberFormat="1" applyFont="1" applyBorder="1" applyAlignment="1" applyProtection="1">
      <alignment horizontal="center" vertical="center" wrapText="1"/>
      <protection locked="0"/>
    </xf>
    <xf numFmtId="0" fontId="10" fillId="4" borderId="0" xfId="0" applyFont="1" applyFill="1" applyAlignment="1" applyProtection="1">
      <alignment horizontal="center"/>
    </xf>
    <xf numFmtId="0" fontId="2" fillId="5" borderId="5" xfId="0" applyFont="1" applyFill="1" applyBorder="1" applyAlignment="1" applyProtection="1">
      <alignment horizontal="left" vertical="top" wrapText="1"/>
    </xf>
    <xf numFmtId="0" fontId="0" fillId="5" borderId="41" xfId="0" applyFill="1" applyBorder="1" applyAlignment="1" applyProtection="1">
      <alignment vertical="center" wrapText="1"/>
    </xf>
    <xf numFmtId="0" fontId="0" fillId="2" borderId="42" xfId="0" applyFill="1" applyBorder="1" applyProtection="1">
      <protection locked="0"/>
    </xf>
    <xf numFmtId="0" fontId="0" fillId="2" borderId="43" xfId="0" applyFill="1" applyBorder="1" applyProtection="1">
      <protection locked="0"/>
    </xf>
    <xf numFmtId="0" fontId="2" fillId="3" borderId="27" xfId="0" applyFont="1" applyFill="1" applyBorder="1" applyAlignment="1" applyProtection="1">
      <alignment vertical="center" wrapText="1"/>
    </xf>
    <xf numFmtId="0" fontId="0" fillId="0" borderId="29" xfId="0" applyFont="1" applyBorder="1" applyAlignment="1" applyProtection="1">
      <alignment vertical="center" wrapText="1"/>
      <protection locked="0"/>
    </xf>
    <xf numFmtId="9" fontId="6" fillId="7" borderId="24" xfId="0" applyNumberFormat="1" applyFont="1" applyFill="1" applyBorder="1" applyAlignment="1" applyProtection="1">
      <alignment horizontal="center" vertical="center" wrapText="1"/>
    </xf>
    <xf numFmtId="0" fontId="6" fillId="9" borderId="7" xfId="0" applyFont="1" applyFill="1" applyBorder="1" applyAlignment="1" applyProtection="1">
      <alignment horizontal="center" vertical="center" wrapText="1"/>
    </xf>
    <xf numFmtId="0" fontId="6" fillId="9" borderId="8" xfId="0" applyFont="1" applyFill="1" applyBorder="1" applyAlignment="1" applyProtection="1">
      <alignment horizontal="center" vertical="center" wrapText="1"/>
    </xf>
    <xf numFmtId="0" fontId="6" fillId="9" borderId="9" xfId="0" applyFont="1" applyFill="1" applyBorder="1" applyAlignment="1" applyProtection="1">
      <alignment horizontal="center" vertical="center" wrapText="1"/>
    </xf>
    <xf numFmtId="165" fontId="6" fillId="9" borderId="22" xfId="0" applyNumberFormat="1" applyFont="1" applyFill="1" applyBorder="1" applyAlignment="1" applyProtection="1">
      <alignment horizontal="center" vertical="center" wrapText="1"/>
    </xf>
    <xf numFmtId="165" fontId="6" fillId="9" borderId="5" xfId="0" applyNumberFormat="1" applyFont="1" applyFill="1" applyBorder="1" applyAlignment="1" applyProtection="1">
      <alignment horizontal="center" vertical="center" wrapText="1"/>
    </xf>
    <xf numFmtId="165" fontId="6" fillId="9" borderId="1" xfId="0" applyNumberFormat="1" applyFont="1" applyFill="1" applyBorder="1" applyAlignment="1" applyProtection="1">
      <alignment horizontal="center" vertical="center" wrapText="1"/>
    </xf>
    <xf numFmtId="165" fontId="6" fillId="9" borderId="6" xfId="0" applyNumberFormat="1" applyFont="1" applyFill="1" applyBorder="1" applyAlignment="1" applyProtection="1">
      <alignment horizontal="center" vertical="center" wrapText="1"/>
    </xf>
    <xf numFmtId="9" fontId="6" fillId="9" borderId="19" xfId="2" applyFont="1" applyFill="1" applyBorder="1" applyAlignment="1" applyProtection="1">
      <alignment horizontal="center" vertical="center" wrapText="1"/>
    </xf>
    <xf numFmtId="9" fontId="6" fillId="9" borderId="7" xfId="2" applyFont="1" applyFill="1" applyBorder="1" applyAlignment="1" applyProtection="1">
      <alignment horizontal="center" vertical="center" wrapText="1"/>
    </xf>
    <xf numFmtId="9" fontId="6" fillId="9" borderId="8" xfId="2" applyFont="1" applyFill="1" applyBorder="1" applyAlignment="1" applyProtection="1">
      <alignment horizontal="center" vertical="center" wrapText="1"/>
    </xf>
    <xf numFmtId="9" fontId="6" fillId="9" borderId="9" xfId="2" applyFont="1" applyFill="1" applyBorder="1" applyAlignment="1" applyProtection="1">
      <alignment horizontal="center" vertical="center" wrapText="1"/>
    </xf>
    <xf numFmtId="0" fontId="2" fillId="5" borderId="5" xfId="0" applyFont="1" applyFill="1" applyBorder="1" applyAlignment="1" applyProtection="1">
      <alignment horizontal="left" vertical="center" wrapText="1"/>
    </xf>
    <xf numFmtId="0" fontId="0" fillId="0" borderId="1" xfId="0" applyFont="1" applyBorder="1" applyAlignment="1" applyProtection="1">
      <alignment horizontal="left" vertical="center" wrapText="1"/>
      <protection locked="0"/>
    </xf>
    <xf numFmtId="0" fontId="0" fillId="0" borderId="7" xfId="0" applyFont="1" applyBorder="1" applyAlignment="1" applyProtection="1">
      <alignment horizontal="left" vertical="center" wrapText="1"/>
      <protection locked="0"/>
    </xf>
    <xf numFmtId="0" fontId="0" fillId="0" borderId="8" xfId="0" applyFont="1" applyBorder="1" applyAlignment="1" applyProtection="1">
      <alignment horizontal="left" vertical="center" wrapText="1"/>
      <protection locked="0"/>
    </xf>
    <xf numFmtId="0" fontId="0" fillId="0" borderId="9" xfId="0" applyFont="1" applyBorder="1" applyAlignment="1" applyProtection="1">
      <alignment horizontal="left" vertical="center" wrapText="1"/>
      <protection locked="0"/>
    </xf>
    <xf numFmtId="165" fontId="7" fillId="7" borderId="10" xfId="0" applyNumberFormat="1" applyFont="1" applyFill="1" applyBorder="1" applyAlignment="1" applyProtection="1">
      <alignment horizontal="center" vertical="center" wrapText="1"/>
    </xf>
    <xf numFmtId="165" fontId="7" fillId="7" borderId="12" xfId="0" applyNumberFormat="1" applyFont="1" applyFill="1" applyBorder="1" applyAlignment="1" applyProtection="1">
      <alignment horizontal="center" vertical="center" wrapText="1"/>
    </xf>
    <xf numFmtId="165" fontId="7" fillId="7" borderId="5" xfId="0" applyNumberFormat="1" applyFont="1" applyFill="1" applyBorder="1" applyAlignment="1" applyProtection="1">
      <alignment horizontal="center" vertical="center" wrapText="1"/>
    </xf>
    <xf numFmtId="165" fontId="7" fillId="7" borderId="6" xfId="0" applyNumberFormat="1" applyFont="1" applyFill="1" applyBorder="1" applyAlignment="1" applyProtection="1">
      <alignment horizontal="center" vertical="center" wrapText="1"/>
    </xf>
    <xf numFmtId="165" fontId="0" fillId="4" borderId="0" xfId="0" applyNumberFormat="1" applyFill="1" applyProtection="1"/>
    <xf numFmtId="0" fontId="14" fillId="4" borderId="0" xfId="0" applyFont="1" applyFill="1" applyProtection="1"/>
    <xf numFmtId="0" fontId="12" fillId="4" borderId="0" xfId="0" applyFont="1" applyFill="1" applyAlignment="1" applyProtection="1">
      <alignment horizontal="justify" vertical="center"/>
    </xf>
    <xf numFmtId="0" fontId="13" fillId="4" borderId="0" xfId="3" applyFill="1" applyAlignment="1" applyProtection="1">
      <alignment horizontal="justify" vertical="center"/>
    </xf>
    <xf numFmtId="0" fontId="0" fillId="4" borderId="0" xfId="0" applyFill="1" applyAlignment="1" applyProtection="1">
      <alignment horizontal="justify" vertical="center"/>
    </xf>
    <xf numFmtId="0" fontId="13" fillId="4" borderId="0" xfId="3" applyFill="1" applyAlignment="1" applyProtection="1">
      <alignment vertical="center"/>
    </xf>
    <xf numFmtId="0" fontId="7" fillId="0" borderId="36" xfId="0" applyFont="1" applyFill="1" applyBorder="1" applyAlignment="1" applyProtection="1">
      <alignment horizontal="left" vertical="center" wrapText="1"/>
      <protection locked="0"/>
    </xf>
    <xf numFmtId="0" fontId="7" fillId="0" borderId="34" xfId="0" applyFont="1" applyFill="1" applyBorder="1" applyAlignment="1" applyProtection="1">
      <alignment horizontal="left" vertical="center" wrapText="1"/>
      <protection locked="0"/>
    </xf>
    <xf numFmtId="0" fontId="7" fillId="0" borderId="39" xfId="0" applyFont="1" applyFill="1" applyBorder="1" applyAlignment="1" applyProtection="1">
      <alignment horizontal="left" vertical="center" wrapText="1"/>
      <protection locked="0"/>
    </xf>
    <xf numFmtId="0" fontId="7" fillId="0" borderId="20" xfId="0" applyFont="1" applyFill="1" applyBorder="1" applyAlignment="1" applyProtection="1">
      <alignment horizontal="left" vertical="center" wrapText="1"/>
      <protection locked="0"/>
    </xf>
    <xf numFmtId="0" fontId="2" fillId="5" borderId="1" xfId="0" applyFont="1" applyFill="1" applyBorder="1" applyAlignment="1" applyProtection="1">
      <alignment horizontal="left" vertical="center" wrapText="1"/>
    </xf>
    <xf numFmtId="0" fontId="2" fillId="5" borderId="6" xfId="0" applyFont="1" applyFill="1" applyBorder="1" applyAlignment="1" applyProtection="1">
      <alignment horizontal="left" vertical="center" wrapText="1"/>
    </xf>
    <xf numFmtId="166" fontId="0" fillId="8" borderId="6" xfId="0" applyNumberFormat="1" applyFill="1" applyBorder="1" applyAlignment="1" applyProtection="1">
      <alignment horizontal="center" vertical="center" wrapText="1"/>
    </xf>
    <xf numFmtId="0" fontId="2" fillId="2" borderId="1" xfId="0" applyFont="1" applyFill="1" applyBorder="1" applyAlignment="1" applyProtection="1">
      <alignment vertical="center" wrapText="1"/>
    </xf>
    <xf numFmtId="0" fontId="0" fillId="2" borderId="6" xfId="0" applyFill="1" applyBorder="1" applyAlignment="1" applyProtection="1">
      <alignment vertical="center" wrapText="1"/>
    </xf>
    <xf numFmtId="0" fontId="0" fillId="0" borderId="29" xfId="0" applyBorder="1" applyAlignment="1" applyProtection="1">
      <alignment vertical="center" wrapText="1"/>
      <protection locked="0"/>
    </xf>
    <xf numFmtId="0" fontId="0" fillId="2" borderId="17" xfId="0" applyFill="1" applyBorder="1" applyAlignment="1" applyProtection="1">
      <alignment horizontal="center" vertical="center" wrapText="1"/>
      <protection locked="0"/>
    </xf>
    <xf numFmtId="0" fontId="13" fillId="0" borderId="29" xfId="3" applyBorder="1" applyAlignment="1" applyProtection="1">
      <alignment vertical="center" wrapText="1"/>
      <protection locked="0"/>
    </xf>
    <xf numFmtId="0" fontId="0" fillId="0" borderId="20" xfId="0" applyFill="1" applyBorder="1" applyAlignment="1" applyProtection="1">
      <alignment horizontal="left"/>
      <protection locked="0"/>
    </xf>
    <xf numFmtId="0" fontId="0" fillId="0" borderId="0" xfId="0" applyProtection="1">
      <protection locked="0"/>
    </xf>
    <xf numFmtId="0" fontId="0" fillId="0" borderId="5" xfId="0" applyBorder="1" applyAlignment="1" applyProtection="1">
      <alignment horizontal="left" vertical="center" wrapText="1"/>
      <protection locked="0"/>
    </xf>
    <xf numFmtId="0" fontId="0" fillId="0" borderId="1" xfId="0" applyFont="1" applyBorder="1" applyAlignment="1" applyProtection="1">
      <alignment horizontal="left" vertical="center" wrapText="1"/>
      <protection locked="0"/>
    </xf>
    <xf numFmtId="0" fontId="0" fillId="0" borderId="1" xfId="0" applyBorder="1" applyAlignment="1" applyProtection="1">
      <alignment horizontal="left" vertical="center" wrapText="1"/>
      <protection locked="0"/>
    </xf>
    <xf numFmtId="0" fontId="0" fillId="0" borderId="6" xfId="0" applyBorder="1" applyAlignment="1" applyProtection="1">
      <alignment horizontal="left" vertical="center" wrapText="1"/>
      <protection locked="0"/>
    </xf>
    <xf numFmtId="0" fontId="0" fillId="2" borderId="18" xfId="0" applyFill="1" applyBorder="1" applyAlignment="1" applyProtection="1">
      <alignment horizontal="center" vertical="center" wrapText="1"/>
      <protection locked="0"/>
    </xf>
    <xf numFmtId="0" fontId="0" fillId="2" borderId="22" xfId="0" applyFill="1" applyBorder="1" applyAlignment="1" applyProtection="1">
      <alignment horizontal="center" vertical="center" wrapText="1"/>
      <protection locked="0"/>
    </xf>
    <xf numFmtId="0" fontId="0" fillId="2" borderId="17" xfId="0" applyFill="1" applyBorder="1" applyAlignment="1" applyProtection="1">
      <alignment horizontal="center" vertical="center" wrapText="1"/>
      <protection locked="0"/>
    </xf>
    <xf numFmtId="0" fontId="0" fillId="2" borderId="1" xfId="0" applyFill="1" applyBorder="1" applyAlignment="1" applyProtection="1">
      <alignment horizontal="left" vertical="center" wrapText="1"/>
      <protection locked="0"/>
    </xf>
    <xf numFmtId="0" fontId="0" fillId="2" borderId="6" xfId="0" applyFill="1" applyBorder="1" applyAlignment="1" applyProtection="1">
      <alignment horizontal="left" vertical="center" wrapText="1"/>
      <protection locked="0"/>
    </xf>
    <xf numFmtId="0" fontId="2" fillId="3" borderId="5" xfId="0" applyFont="1" applyFill="1" applyBorder="1" applyAlignment="1" applyProtection="1">
      <alignment horizontal="left" vertical="center" wrapText="1"/>
    </xf>
    <xf numFmtId="0" fontId="2" fillId="3" borderId="1" xfId="0" applyFont="1" applyFill="1" applyBorder="1" applyAlignment="1" applyProtection="1">
      <alignment horizontal="left" vertical="center" wrapText="1"/>
    </xf>
    <xf numFmtId="0" fontId="2" fillId="3" borderId="6" xfId="0" applyFont="1" applyFill="1" applyBorder="1" applyAlignment="1" applyProtection="1">
      <alignment horizontal="left" vertical="center" wrapText="1"/>
    </xf>
    <xf numFmtId="0" fontId="0" fillId="2" borderId="19" xfId="0" applyFill="1" applyBorder="1" applyAlignment="1" applyProtection="1">
      <protection locked="0"/>
    </xf>
    <xf numFmtId="0" fontId="0" fillId="2" borderId="21" xfId="0" applyFill="1" applyBorder="1" applyAlignment="1" applyProtection="1">
      <protection locked="0"/>
    </xf>
    <xf numFmtId="0" fontId="0" fillId="2" borderId="16" xfId="0" applyFill="1" applyBorder="1" applyAlignment="1" applyProtection="1">
      <protection locked="0"/>
    </xf>
    <xf numFmtId="0" fontId="2" fillId="6" borderId="13" xfId="0" applyFont="1" applyFill="1" applyBorder="1" applyAlignment="1" applyProtection="1">
      <alignment horizontal="left" vertical="center" wrapText="1"/>
    </xf>
    <xf numFmtId="0" fontId="2" fillId="6" borderId="14" xfId="0" applyFont="1" applyFill="1" applyBorder="1" applyAlignment="1" applyProtection="1">
      <alignment horizontal="left" vertical="center" wrapText="1"/>
    </xf>
    <xf numFmtId="0" fontId="2" fillId="6" borderId="15" xfId="0" applyFont="1" applyFill="1" applyBorder="1" applyAlignment="1" applyProtection="1">
      <alignment horizontal="left" vertical="center" wrapText="1"/>
    </xf>
    <xf numFmtId="0" fontId="0" fillId="2" borderId="11" xfId="0" applyFill="1" applyBorder="1" applyAlignment="1" applyProtection="1">
      <alignment horizontal="left" vertical="center" wrapText="1"/>
      <protection locked="0"/>
    </xf>
    <xf numFmtId="0" fontId="0" fillId="2" borderId="12" xfId="0" applyFill="1" applyBorder="1" applyAlignment="1" applyProtection="1">
      <alignment horizontal="left" vertical="center" wrapText="1"/>
      <protection locked="0"/>
    </xf>
    <xf numFmtId="0" fontId="0" fillId="2" borderId="18" xfId="0" applyFill="1" applyBorder="1" applyAlignment="1" applyProtection="1">
      <alignment horizontal="left" vertical="center" wrapText="1"/>
      <protection locked="0"/>
    </xf>
    <xf numFmtId="0" fontId="0" fillId="2" borderId="22" xfId="0" applyFill="1" applyBorder="1" applyAlignment="1" applyProtection="1">
      <alignment horizontal="left" vertical="center" wrapText="1"/>
      <protection locked="0"/>
    </xf>
    <xf numFmtId="0" fontId="0" fillId="2" borderId="17" xfId="0" applyFill="1" applyBorder="1" applyAlignment="1" applyProtection="1">
      <alignment horizontal="left" vertical="center" wrapText="1"/>
      <protection locked="0"/>
    </xf>
    <xf numFmtId="0" fontId="0" fillId="4" borderId="0" xfId="0" applyFill="1" applyAlignment="1" applyProtection="1">
      <alignment horizontal="left" vertical="center" wrapText="1"/>
    </xf>
    <xf numFmtId="0" fontId="13" fillId="2" borderId="1" xfId="3" applyFill="1" applyBorder="1" applyAlignment="1" applyProtection="1">
      <alignment horizontal="left" vertical="center" wrapText="1"/>
      <protection locked="0"/>
    </xf>
    <xf numFmtId="14" fontId="0" fillId="2" borderId="1" xfId="0" applyNumberFormat="1" applyFill="1" applyBorder="1" applyAlignment="1" applyProtection="1">
      <alignment horizontal="left" vertical="center" wrapText="1"/>
      <protection locked="0"/>
    </xf>
    <xf numFmtId="0" fontId="0" fillId="2" borderId="1" xfId="0" applyNumberFormat="1" applyFill="1" applyBorder="1" applyAlignment="1" applyProtection="1">
      <alignment horizontal="left" vertical="center" wrapText="1"/>
      <protection locked="0"/>
    </xf>
    <xf numFmtId="0" fontId="0" fillId="2" borderId="6" xfId="0" applyNumberFormat="1" applyFill="1" applyBorder="1" applyAlignment="1" applyProtection="1">
      <alignment horizontal="left" vertical="center" wrapText="1"/>
      <protection locked="0"/>
    </xf>
    <xf numFmtId="0" fontId="2" fillId="5" borderId="5" xfId="0" applyFont="1" applyFill="1" applyBorder="1" applyAlignment="1" applyProtection="1">
      <alignment horizontal="left" vertical="center" wrapText="1"/>
    </xf>
    <xf numFmtId="0" fontId="0" fillId="5" borderId="1" xfId="0" applyFill="1" applyBorder="1" applyAlignment="1" applyProtection="1">
      <alignment horizontal="left" vertical="center" wrapText="1"/>
    </xf>
    <xf numFmtId="0" fontId="2" fillId="6" borderId="2" xfId="0" applyFont="1" applyFill="1" applyBorder="1" applyAlignment="1" applyProtection="1">
      <alignment horizontal="left" vertical="center" wrapText="1"/>
    </xf>
    <xf numFmtId="0" fontId="2" fillId="6" borderId="3" xfId="0" applyFont="1" applyFill="1" applyBorder="1" applyAlignment="1" applyProtection="1">
      <alignment horizontal="left" vertical="center" wrapText="1"/>
    </xf>
    <xf numFmtId="0" fontId="2" fillId="6" borderId="4" xfId="0" applyFont="1" applyFill="1" applyBorder="1" applyAlignment="1" applyProtection="1">
      <alignment horizontal="left" vertical="center" wrapText="1"/>
    </xf>
    <xf numFmtId="0" fontId="0" fillId="2" borderId="8" xfId="0" applyFill="1" applyBorder="1" applyAlignment="1" applyProtection="1">
      <alignment horizontal="left" vertical="center" wrapText="1"/>
      <protection locked="0"/>
    </xf>
    <xf numFmtId="0" fontId="0" fillId="2" borderId="9" xfId="0" applyFill="1" applyBorder="1" applyAlignment="1" applyProtection="1">
      <alignment horizontal="left" vertical="center" wrapText="1"/>
      <protection locked="0"/>
    </xf>
    <xf numFmtId="0" fontId="2" fillId="4" borderId="0" xfId="0" applyFont="1" applyFill="1" applyAlignment="1" applyProtection="1">
      <alignment horizontal="center" vertical="center" wrapText="1"/>
    </xf>
    <xf numFmtId="3" fontId="0" fillId="2" borderId="1" xfId="0" applyNumberFormat="1" applyFill="1" applyBorder="1" applyAlignment="1" applyProtection="1">
      <alignment horizontal="left" vertical="center" wrapText="1"/>
      <protection locked="0"/>
    </xf>
    <xf numFmtId="0" fontId="2" fillId="6" borderId="26" xfId="0" applyFont="1" applyFill="1" applyBorder="1" applyAlignment="1" applyProtection="1">
      <alignment horizontal="left" vertical="center" wrapText="1"/>
    </xf>
    <xf numFmtId="0" fontId="2" fillId="6" borderId="23" xfId="0" applyFont="1" applyFill="1" applyBorder="1" applyAlignment="1" applyProtection="1">
      <alignment horizontal="left" vertical="center" wrapText="1"/>
    </xf>
    <xf numFmtId="0" fontId="2" fillId="6" borderId="25" xfId="0" applyFont="1" applyFill="1" applyBorder="1" applyAlignment="1" applyProtection="1">
      <alignment horizontal="left" vertical="center" wrapText="1"/>
    </xf>
    <xf numFmtId="0" fontId="2" fillId="3" borderId="2" xfId="0" applyFont="1" applyFill="1" applyBorder="1" applyAlignment="1" applyProtection="1">
      <alignment horizontal="left" vertical="center"/>
    </xf>
    <xf numFmtId="0" fontId="2" fillId="3" borderId="3" xfId="0" applyFont="1" applyFill="1" applyBorder="1" applyAlignment="1" applyProtection="1">
      <alignment horizontal="left" vertical="center"/>
    </xf>
    <xf numFmtId="0" fontId="2" fillId="3" borderId="4" xfId="0" applyFont="1" applyFill="1" applyBorder="1" applyAlignment="1" applyProtection="1">
      <alignment horizontal="left" vertical="center"/>
    </xf>
    <xf numFmtId="0" fontId="17" fillId="4" borderId="47" xfId="0" applyFont="1" applyFill="1" applyBorder="1" applyAlignment="1" applyProtection="1">
      <alignment horizontal="left" vertical="center" wrapText="1"/>
    </xf>
    <xf numFmtId="0" fontId="0" fillId="0" borderId="5" xfId="0" applyBorder="1" applyAlignment="1" applyProtection="1">
      <alignment horizontal="left" vertical="center" wrapText="1"/>
      <protection locked="0"/>
    </xf>
    <xf numFmtId="0" fontId="0" fillId="0" borderId="1" xfId="0" applyFont="1" applyBorder="1" applyAlignment="1" applyProtection="1">
      <alignment horizontal="left" vertical="center" wrapText="1"/>
      <protection locked="0"/>
    </xf>
    <xf numFmtId="0" fontId="0" fillId="0" borderId="6" xfId="0" applyFont="1" applyBorder="1" applyAlignment="1" applyProtection="1">
      <alignment horizontal="left" vertical="center" wrapText="1"/>
      <protection locked="0"/>
    </xf>
    <xf numFmtId="0" fontId="0" fillId="0" borderId="7" xfId="0" applyFont="1" applyBorder="1" applyAlignment="1" applyProtection="1">
      <alignment horizontal="left" vertical="center" wrapText="1"/>
      <protection locked="0"/>
    </xf>
    <xf numFmtId="0" fontId="0" fillId="0" borderId="8" xfId="0" applyFont="1" applyBorder="1" applyAlignment="1" applyProtection="1">
      <alignment horizontal="left" vertical="center" wrapText="1"/>
      <protection locked="0"/>
    </xf>
    <xf numFmtId="0" fontId="0" fillId="0" borderId="9" xfId="0" applyFont="1" applyBorder="1" applyAlignment="1" applyProtection="1">
      <alignment horizontal="left" vertical="center" wrapText="1"/>
      <protection locked="0"/>
    </xf>
    <xf numFmtId="0" fontId="2" fillId="3" borderId="2" xfId="0" applyFont="1" applyFill="1" applyBorder="1" applyAlignment="1" applyProtection="1">
      <alignment horizontal="left" vertical="center" wrapText="1"/>
    </xf>
    <xf numFmtId="0" fontId="2" fillId="3" borderId="3" xfId="0" applyFont="1" applyFill="1" applyBorder="1" applyAlignment="1" applyProtection="1">
      <alignment horizontal="left" vertical="center" wrapText="1"/>
    </xf>
    <xf numFmtId="0" fontId="2" fillId="3" borderId="4" xfId="0" applyFont="1" applyFill="1" applyBorder="1" applyAlignment="1" applyProtection="1">
      <alignment horizontal="left" vertical="center" wrapText="1"/>
    </xf>
    <xf numFmtId="0" fontId="0" fillId="0" borderId="7" xfId="0" applyBorder="1" applyAlignment="1" applyProtection="1">
      <alignment horizontal="left" vertical="center" wrapText="1"/>
      <protection locked="0"/>
    </xf>
    <xf numFmtId="0" fontId="2" fillId="3" borderId="44" xfId="0" applyFont="1" applyFill="1" applyBorder="1" applyAlignment="1" applyProtection="1">
      <alignment horizontal="left" vertical="center" wrapText="1"/>
    </xf>
    <xf numFmtId="0" fontId="2" fillId="3" borderId="45" xfId="0" applyFont="1" applyFill="1" applyBorder="1" applyAlignment="1" applyProtection="1">
      <alignment horizontal="left" vertical="center" wrapText="1"/>
    </xf>
    <xf numFmtId="0" fontId="2" fillId="3" borderId="46" xfId="0" applyFont="1" applyFill="1" applyBorder="1" applyAlignment="1" applyProtection="1">
      <alignment horizontal="left" vertical="center" wrapText="1"/>
    </xf>
    <xf numFmtId="0" fontId="0" fillId="0" borderId="35" xfId="0" applyBorder="1" applyAlignment="1" applyProtection="1">
      <alignment horizontal="left" vertical="center" wrapText="1"/>
      <protection locked="0"/>
    </xf>
    <xf numFmtId="0" fontId="0" fillId="0" borderId="21" xfId="0" applyFont="1" applyBorder="1" applyAlignment="1" applyProtection="1">
      <alignment horizontal="left" vertical="center" wrapText="1"/>
      <protection locked="0"/>
    </xf>
    <xf numFmtId="0" fontId="0" fillId="0" borderId="16" xfId="0" applyFont="1" applyBorder="1" applyAlignment="1" applyProtection="1">
      <alignment horizontal="left" vertical="center" wrapText="1"/>
      <protection locked="0"/>
    </xf>
    <xf numFmtId="0" fontId="0" fillId="0" borderId="8" xfId="0" applyFont="1" applyFill="1" applyBorder="1" applyAlignment="1" applyProtection="1">
      <alignment horizontal="left" vertical="top"/>
    </xf>
    <xf numFmtId="0" fontId="0" fillId="0" borderId="9" xfId="0" applyFont="1" applyFill="1" applyBorder="1" applyAlignment="1" applyProtection="1">
      <alignment horizontal="left" vertical="top"/>
    </xf>
    <xf numFmtId="0" fontId="0" fillId="0" borderId="7" xfId="0" applyFont="1" applyFill="1" applyBorder="1" applyAlignment="1" applyProtection="1">
      <alignment horizontal="left" vertical="top"/>
    </xf>
    <xf numFmtId="0" fontId="0" fillId="0" borderId="35" xfId="0" applyBorder="1" applyAlignment="1" applyProtection="1">
      <alignment horizontal="justify" vertical="center" wrapText="1"/>
      <protection locked="0"/>
    </xf>
    <xf numFmtId="0" fontId="0" fillId="0" borderId="21" xfId="0" applyFont="1" applyBorder="1" applyAlignment="1" applyProtection="1">
      <alignment horizontal="justify" vertical="center" wrapText="1"/>
      <protection locked="0"/>
    </xf>
    <xf numFmtId="0" fontId="0" fillId="0" borderId="16" xfId="0" applyFont="1" applyBorder="1" applyAlignment="1" applyProtection="1">
      <alignment horizontal="justify" vertical="center" wrapText="1"/>
      <protection locked="0"/>
    </xf>
    <xf numFmtId="0" fontId="6" fillId="9" borderId="33" xfId="0" applyFont="1" applyFill="1" applyBorder="1" applyAlignment="1" applyProtection="1">
      <alignment horizontal="center" vertical="center" wrapText="1"/>
    </xf>
    <xf numFmtId="0" fontId="6" fillId="9" borderId="40" xfId="0" applyFont="1" applyFill="1" applyBorder="1" applyAlignment="1" applyProtection="1">
      <alignment horizontal="center" vertical="center" wrapText="1"/>
    </xf>
    <xf numFmtId="0" fontId="6" fillId="7" borderId="37" xfId="0" applyFont="1" applyFill="1" applyBorder="1" applyAlignment="1" applyProtection="1">
      <alignment horizontal="center" vertical="center" wrapText="1"/>
    </xf>
    <xf numFmtId="0" fontId="6" fillId="7" borderId="35" xfId="0" applyFont="1" applyFill="1" applyBorder="1" applyAlignment="1" applyProtection="1">
      <alignment horizontal="center" vertical="center" wrapText="1"/>
    </xf>
    <xf numFmtId="0" fontId="6" fillId="7" borderId="26" xfId="0" applyFont="1" applyFill="1" applyBorder="1" applyAlignment="1" applyProtection="1">
      <alignment horizontal="right" vertical="center" wrapText="1"/>
    </xf>
    <xf numFmtId="0" fontId="6" fillId="7" borderId="25" xfId="0" applyFont="1" applyFill="1" applyBorder="1" applyAlignment="1" applyProtection="1">
      <alignment horizontal="right" vertical="center" wrapText="1"/>
    </xf>
    <xf numFmtId="0" fontId="6" fillId="7" borderId="27" xfId="0" applyFont="1" applyFill="1" applyBorder="1" applyAlignment="1" applyProtection="1">
      <alignment horizontal="center" vertical="center" wrapText="1"/>
    </xf>
    <xf numFmtId="0" fontId="6" fillId="7" borderId="29" xfId="0" applyFont="1" applyFill="1" applyBorder="1" applyAlignment="1" applyProtection="1">
      <alignment horizontal="center" vertical="center" wrapText="1"/>
    </xf>
    <xf numFmtId="0" fontId="6" fillId="9" borderId="31" xfId="0" applyFont="1" applyFill="1" applyBorder="1" applyAlignment="1" applyProtection="1">
      <alignment horizontal="center" vertical="center" wrapText="1"/>
    </xf>
    <xf numFmtId="0" fontId="6" fillId="9" borderId="21" xfId="0" applyFont="1" applyFill="1" applyBorder="1" applyAlignment="1" applyProtection="1">
      <alignment horizontal="center" vertical="center" wrapText="1"/>
    </xf>
    <xf numFmtId="0" fontId="6" fillId="9" borderId="2" xfId="0" applyFont="1" applyFill="1" applyBorder="1" applyAlignment="1" applyProtection="1">
      <alignment horizontal="center" vertical="center" wrapText="1"/>
    </xf>
    <xf numFmtId="0" fontId="6" fillId="9" borderId="3" xfId="0" applyFont="1" applyFill="1" applyBorder="1" applyAlignment="1" applyProtection="1">
      <alignment horizontal="center" vertical="center" wrapText="1"/>
    </xf>
    <xf numFmtId="0" fontId="6" fillId="7" borderId="2" xfId="0" applyFont="1" applyFill="1" applyBorder="1" applyAlignment="1" applyProtection="1">
      <alignment horizontal="center" vertical="center" wrapText="1"/>
    </xf>
    <xf numFmtId="0" fontId="6" fillId="7" borderId="4" xfId="0" applyFont="1" applyFill="1" applyBorder="1" applyAlignment="1" applyProtection="1">
      <alignment horizontal="center" vertical="center" wrapText="1"/>
    </xf>
    <xf numFmtId="0" fontId="6" fillId="7" borderId="0" xfId="0" applyFont="1" applyFill="1" applyBorder="1" applyAlignment="1" applyProtection="1">
      <alignment horizontal="left" vertical="center" wrapText="1"/>
    </xf>
    <xf numFmtId="0" fontId="2" fillId="4" borderId="0" xfId="0" applyFont="1" applyFill="1" applyAlignment="1" applyProtection="1">
      <alignment horizontal="center"/>
    </xf>
  </cellXfs>
  <cellStyles count="4">
    <cellStyle name="Hipervínculo" xfId="3" builtinId="8"/>
    <cellStyle name="Normal" xfId="0" builtinId="0"/>
    <cellStyle name="Normal 2" xfId="1"/>
    <cellStyle name="Porcentual" xfId="2" builtinId="5"/>
  </cellStyles>
  <dxfs count="3">
    <dxf>
      <fill>
        <patternFill>
          <bgColor rgb="FFFFFF00"/>
        </patternFill>
      </fill>
    </dxf>
    <dxf>
      <fill>
        <patternFill>
          <bgColor rgb="FF92D05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ccvalledupar.org.co/" TargetMode="External"/><Relationship Id="rId2" Type="http://schemas.openxmlformats.org/officeDocument/2006/relationships/hyperlink" Target="mailto:cvalledupar@telecom.com.co" TargetMode="External"/><Relationship Id="rId1" Type="http://schemas.openxmlformats.org/officeDocument/2006/relationships/hyperlink" Target="mailto:BRITOMILTON@HOTMAIL.COM" TargetMode="External"/><Relationship Id="rId6" Type="http://schemas.openxmlformats.org/officeDocument/2006/relationships/printerSettings" Target="../printerSettings/printerSettings1.bin"/><Relationship Id="rId5" Type="http://schemas.openxmlformats.org/officeDocument/2006/relationships/hyperlink" Target="mailto:caraujo24@hotmail.es" TargetMode="External"/><Relationship Id="rId4" Type="http://schemas.openxmlformats.org/officeDocument/2006/relationships/hyperlink" Target="mailto:campocuellokankuaka@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pageSetUpPr fitToPage="1"/>
  </sheetPr>
  <dimension ref="A1:CJ428"/>
  <sheetViews>
    <sheetView topLeftCell="B49" zoomScale="85" zoomScaleNormal="85" zoomScaleSheetLayoutView="120" workbookViewId="0">
      <selection activeCell="H151" sqref="H151"/>
    </sheetView>
  </sheetViews>
  <sheetFormatPr baseColWidth="10" defaultColWidth="30.7109375" defaultRowHeight="15"/>
  <cols>
    <col min="1" max="1" width="3.140625" style="8" customWidth="1"/>
    <col min="2" max="2" width="33.5703125" style="9" customWidth="1"/>
    <col min="3" max="3" width="4.7109375" style="9" customWidth="1"/>
    <col min="4" max="4" width="31.140625" style="9" customWidth="1"/>
    <col min="5" max="5" width="4.7109375" style="9" customWidth="1"/>
    <col min="6" max="6" width="29.85546875" style="8" customWidth="1"/>
    <col min="7" max="7" width="1.85546875" style="8" customWidth="1"/>
    <col min="8" max="8" width="38.28515625" style="8" customWidth="1"/>
    <col min="9" max="88" width="30.7109375" style="8"/>
    <col min="89" max="16384" width="30.7109375" style="9"/>
  </cols>
  <sheetData>
    <row r="1" spans="2:8" s="8" customFormat="1" ht="6" customHeight="1"/>
    <row r="2" spans="2:8" s="8" customFormat="1" ht="48" customHeight="1">
      <c r="B2" s="125" t="s">
        <v>52</v>
      </c>
      <c r="C2" s="125"/>
      <c r="D2" s="125"/>
      <c r="E2" s="125"/>
      <c r="F2" s="125"/>
    </row>
    <row r="3" spans="2:8" s="8" customFormat="1" ht="5.25" customHeight="1"/>
    <row r="4" spans="2:8" s="8" customFormat="1" ht="48.75" customHeight="1">
      <c r="B4" s="113" t="s">
        <v>100</v>
      </c>
      <c r="C4" s="113"/>
      <c r="D4" s="113"/>
      <c r="E4" s="113"/>
      <c r="F4" s="113"/>
    </row>
    <row r="5" spans="2:8" s="8" customFormat="1" ht="5.25" customHeight="1" thickBot="1"/>
    <row r="6" spans="2:8" s="8" customFormat="1">
      <c r="B6" s="120" t="s">
        <v>33</v>
      </c>
      <c r="C6" s="121"/>
      <c r="D6" s="121"/>
      <c r="E6" s="121"/>
      <c r="F6" s="122"/>
    </row>
    <row r="7" spans="2:8" s="8" customFormat="1" ht="36" customHeight="1">
      <c r="B7" s="7" t="s">
        <v>56</v>
      </c>
      <c r="C7" s="116" t="s">
        <v>115</v>
      </c>
      <c r="D7" s="116"/>
      <c r="E7" s="116"/>
      <c r="F7" s="117"/>
      <c r="H7" s="13"/>
    </row>
    <row r="8" spans="2:8" s="8" customFormat="1" ht="34.5" customHeight="1">
      <c r="B8" s="118" t="s">
        <v>57</v>
      </c>
      <c r="C8" s="119"/>
      <c r="D8" s="119"/>
      <c r="E8" s="119"/>
      <c r="F8" s="20" t="s">
        <v>116</v>
      </c>
    </row>
    <row r="9" spans="2:8" s="8" customFormat="1" ht="25.5" customHeight="1">
      <c r="B9" s="118" t="s">
        <v>76</v>
      </c>
      <c r="C9" s="119"/>
      <c r="D9" s="119"/>
      <c r="E9" s="119"/>
      <c r="F9" s="82">
        <f>'FINANCIAMIENTO PROYECTO'!D20</f>
        <v>394000</v>
      </c>
      <c r="H9" s="8" t="s">
        <v>73</v>
      </c>
    </row>
    <row r="10" spans="2:8" s="8" customFormat="1" ht="24" customHeight="1">
      <c r="B10" s="118" t="s">
        <v>77</v>
      </c>
      <c r="C10" s="119"/>
      <c r="D10" s="119"/>
      <c r="E10" s="119"/>
      <c r="F10" s="82">
        <f>'FINANCIAMIENTO PROYECTO'!E20</f>
        <v>196000</v>
      </c>
      <c r="H10" s="8" t="s">
        <v>73</v>
      </c>
    </row>
    <row r="11" spans="2:8" s="8" customFormat="1" ht="24" customHeight="1">
      <c r="B11" s="118" t="s">
        <v>78</v>
      </c>
      <c r="C11" s="119"/>
      <c r="D11" s="119"/>
      <c r="E11" s="119"/>
      <c r="F11" s="82">
        <f>'FINANCIAMIENTO PROYECTO'!J20+'FINANCIAMIENTO PROYECTO'!K20</f>
        <v>198000</v>
      </c>
      <c r="H11" s="8" t="s">
        <v>73</v>
      </c>
    </row>
    <row r="12" spans="2:8" ht="21.75" customHeight="1">
      <c r="B12" s="118" t="s">
        <v>86</v>
      </c>
      <c r="C12" s="119"/>
      <c r="D12" s="119"/>
      <c r="E12" s="119"/>
      <c r="F12" s="86" t="s">
        <v>117</v>
      </c>
    </row>
    <row r="13" spans="2:8" ht="23.25" customHeight="1">
      <c r="B13" s="118" t="s">
        <v>87</v>
      </c>
      <c r="C13" s="119"/>
      <c r="D13" s="119"/>
      <c r="E13" s="119"/>
      <c r="F13" s="20" t="s">
        <v>118</v>
      </c>
    </row>
    <row r="14" spans="2:8" ht="90.75" customHeight="1">
      <c r="B14" s="61" t="s">
        <v>85</v>
      </c>
      <c r="C14" s="97" t="s">
        <v>119</v>
      </c>
      <c r="D14" s="97"/>
      <c r="E14" s="97"/>
      <c r="F14" s="98"/>
    </row>
    <row r="15" spans="2:8" ht="80.25" customHeight="1">
      <c r="B15" s="43" t="s">
        <v>79</v>
      </c>
      <c r="C15" s="97" t="s">
        <v>192</v>
      </c>
      <c r="D15" s="97"/>
      <c r="E15" s="97"/>
      <c r="F15" s="98"/>
    </row>
    <row r="16" spans="2:8" ht="80.25" customHeight="1" thickBot="1">
      <c r="B16" s="12" t="s">
        <v>92</v>
      </c>
      <c r="C16" s="123" t="s">
        <v>130</v>
      </c>
      <c r="D16" s="123"/>
      <c r="E16" s="123"/>
      <c r="F16" s="124"/>
    </row>
    <row r="17" spans="2:5" s="8" customFormat="1" ht="8.25" customHeight="1" thickBot="1"/>
    <row r="18" spans="2:5" ht="20.25" customHeight="1" thickBot="1">
      <c r="B18" s="127" t="s">
        <v>80</v>
      </c>
      <c r="C18" s="128"/>
      <c r="D18" s="128"/>
      <c r="E18" s="129"/>
    </row>
    <row r="19" spans="2:5">
      <c r="B19" s="14" t="s">
        <v>14</v>
      </c>
      <c r="C19" s="108" t="s">
        <v>108</v>
      </c>
      <c r="D19" s="108"/>
      <c r="E19" s="109"/>
    </row>
    <row r="20" spans="2:5">
      <c r="B20" s="10" t="s">
        <v>15</v>
      </c>
      <c r="C20" s="97" t="s">
        <v>109</v>
      </c>
      <c r="D20" s="97"/>
      <c r="E20" s="98"/>
    </row>
    <row r="21" spans="2:5" ht="16.5" customHeight="1">
      <c r="B21" s="7" t="s">
        <v>21</v>
      </c>
      <c r="C21" s="126">
        <v>77024616</v>
      </c>
      <c r="D21" s="97"/>
      <c r="E21" s="98"/>
    </row>
    <row r="22" spans="2:5">
      <c r="B22" s="10" t="s">
        <v>16</v>
      </c>
      <c r="C22" s="97" t="s">
        <v>183</v>
      </c>
      <c r="D22" s="97"/>
      <c r="E22" s="98"/>
    </row>
    <row r="23" spans="2:5">
      <c r="B23" s="10" t="s">
        <v>17</v>
      </c>
      <c r="C23" s="97" t="s">
        <v>184</v>
      </c>
      <c r="D23" s="97"/>
      <c r="E23" s="98"/>
    </row>
    <row r="24" spans="2:5">
      <c r="B24" s="10" t="s">
        <v>3</v>
      </c>
      <c r="C24" s="97" t="s">
        <v>110</v>
      </c>
      <c r="D24" s="97"/>
      <c r="E24" s="98"/>
    </row>
    <row r="25" spans="2:5">
      <c r="B25" s="10" t="s">
        <v>18</v>
      </c>
      <c r="C25" s="97" t="s">
        <v>111</v>
      </c>
      <c r="D25" s="97"/>
      <c r="E25" s="98"/>
    </row>
    <row r="26" spans="2:5">
      <c r="B26" s="10" t="s">
        <v>4</v>
      </c>
      <c r="C26" s="97" t="s">
        <v>112</v>
      </c>
      <c r="D26" s="97"/>
      <c r="E26" s="98"/>
    </row>
    <row r="27" spans="2:5">
      <c r="B27" s="10" t="s">
        <v>19</v>
      </c>
      <c r="C27" s="97" t="s">
        <v>113</v>
      </c>
      <c r="D27" s="97"/>
      <c r="E27" s="98"/>
    </row>
    <row r="28" spans="2:5">
      <c r="B28" s="10" t="s">
        <v>20</v>
      </c>
      <c r="C28" s="114" t="s">
        <v>114</v>
      </c>
      <c r="D28" s="97"/>
      <c r="E28" s="98"/>
    </row>
    <row r="29" spans="2:5" ht="30">
      <c r="B29" s="18" t="s">
        <v>40</v>
      </c>
      <c r="C29" s="97" t="s">
        <v>142</v>
      </c>
      <c r="D29" s="97"/>
      <c r="E29" s="98"/>
    </row>
    <row r="30" spans="2:5">
      <c r="B30" s="10" t="s">
        <v>41</v>
      </c>
      <c r="C30" s="97">
        <v>10</v>
      </c>
      <c r="D30" s="97"/>
      <c r="E30" s="98"/>
    </row>
    <row r="31" spans="2:5" ht="60.75" thickBot="1">
      <c r="B31" s="18" t="s">
        <v>44</v>
      </c>
      <c r="C31" s="123" t="s">
        <v>143</v>
      </c>
      <c r="D31" s="123"/>
      <c r="E31" s="124"/>
    </row>
    <row r="32" spans="2:5" s="8" customFormat="1" ht="9.75" customHeight="1" thickBot="1"/>
    <row r="33" spans="2:5" s="8" customFormat="1" ht="16.5" customHeight="1" thickBot="1">
      <c r="B33" s="127" t="s">
        <v>81</v>
      </c>
      <c r="C33" s="128"/>
      <c r="D33" s="128"/>
      <c r="E33" s="129"/>
    </row>
    <row r="34" spans="2:5" s="8" customFormat="1" ht="27" customHeight="1">
      <c r="B34" s="6" t="s">
        <v>23</v>
      </c>
      <c r="C34" s="108" t="s">
        <v>120</v>
      </c>
      <c r="D34" s="108"/>
      <c r="E34" s="109"/>
    </row>
    <row r="35" spans="2:5" s="8" customFormat="1" ht="16.5" customHeight="1">
      <c r="B35" s="7" t="s">
        <v>24</v>
      </c>
      <c r="C35" s="97" t="s">
        <v>122</v>
      </c>
      <c r="D35" s="97"/>
      <c r="E35" s="98"/>
    </row>
    <row r="36" spans="2:5" s="8" customFormat="1" ht="16.5" customHeight="1">
      <c r="B36" s="7" t="s">
        <v>22</v>
      </c>
      <c r="C36" s="97" t="s">
        <v>123</v>
      </c>
      <c r="D36" s="97"/>
      <c r="E36" s="98"/>
    </row>
    <row r="37" spans="2:5" s="8" customFormat="1" ht="16.5" customHeight="1">
      <c r="B37" s="7" t="s">
        <v>0</v>
      </c>
      <c r="C37" s="97" t="s">
        <v>140</v>
      </c>
      <c r="D37" s="97"/>
      <c r="E37" s="98"/>
    </row>
    <row r="38" spans="2:5" s="8" customFormat="1" ht="16.5" customHeight="1">
      <c r="B38" s="7" t="s">
        <v>1</v>
      </c>
      <c r="C38" s="115">
        <v>24657</v>
      </c>
      <c r="D38" s="97"/>
      <c r="E38" s="98"/>
    </row>
    <row r="39" spans="2:5" s="8" customFormat="1" ht="16.5" customHeight="1">
      <c r="B39" s="7" t="s">
        <v>26</v>
      </c>
      <c r="C39" s="97" t="s">
        <v>131</v>
      </c>
      <c r="D39" s="97"/>
      <c r="E39" s="98"/>
    </row>
    <row r="40" spans="2:5" s="8" customFormat="1" ht="16.5" customHeight="1">
      <c r="B40" s="7" t="s">
        <v>25</v>
      </c>
      <c r="C40" s="97" t="s">
        <v>132</v>
      </c>
      <c r="D40" s="97"/>
      <c r="E40" s="98"/>
    </row>
    <row r="41" spans="2:5" s="8" customFormat="1" ht="16.5" customHeight="1">
      <c r="B41" s="7" t="s">
        <v>21</v>
      </c>
      <c r="C41" s="97" t="s">
        <v>133</v>
      </c>
      <c r="D41" s="97"/>
      <c r="E41" s="98"/>
    </row>
    <row r="42" spans="2:5" s="8" customFormat="1" ht="16.5" customHeight="1">
      <c r="B42" s="10" t="s">
        <v>2</v>
      </c>
      <c r="C42" s="97" t="s">
        <v>121</v>
      </c>
      <c r="D42" s="97"/>
      <c r="E42" s="98"/>
    </row>
    <row r="43" spans="2:5" s="8" customFormat="1" ht="16.5" customHeight="1">
      <c r="B43" s="7" t="s">
        <v>18</v>
      </c>
      <c r="C43" s="97" t="s">
        <v>139</v>
      </c>
      <c r="D43" s="97"/>
      <c r="E43" s="98"/>
    </row>
    <row r="44" spans="2:5" s="8" customFormat="1" ht="16.5" customHeight="1">
      <c r="B44" s="7" t="s">
        <v>4</v>
      </c>
      <c r="C44" s="97" t="s">
        <v>117</v>
      </c>
      <c r="D44" s="97"/>
      <c r="E44" s="98"/>
    </row>
    <row r="45" spans="2:5" s="8" customFormat="1" ht="16.5" customHeight="1">
      <c r="B45" s="10" t="s">
        <v>5</v>
      </c>
      <c r="C45" s="97" t="s">
        <v>124</v>
      </c>
      <c r="D45" s="97"/>
      <c r="E45" s="98"/>
    </row>
    <row r="46" spans="2:5" s="8" customFormat="1" ht="16.5" customHeight="1">
      <c r="B46" s="10" t="s">
        <v>6</v>
      </c>
      <c r="C46" s="114" t="s">
        <v>125</v>
      </c>
      <c r="D46" s="97"/>
      <c r="E46" s="98"/>
    </row>
    <row r="47" spans="2:5" s="8" customFormat="1" ht="16.5" customHeight="1">
      <c r="B47" s="7" t="s">
        <v>39</v>
      </c>
      <c r="C47" s="97" t="s">
        <v>126</v>
      </c>
      <c r="D47" s="97"/>
      <c r="E47" s="98"/>
    </row>
    <row r="48" spans="2:5" s="8" customFormat="1" ht="16.5" customHeight="1">
      <c r="B48" s="7" t="s">
        <v>7</v>
      </c>
      <c r="C48" s="114" t="s">
        <v>127</v>
      </c>
      <c r="D48" s="97"/>
      <c r="E48" s="98"/>
    </row>
    <row r="49" spans="2:5" s="8" customFormat="1" ht="62.25" customHeight="1">
      <c r="B49" s="7" t="s">
        <v>43</v>
      </c>
      <c r="C49" s="94" t="s">
        <v>141</v>
      </c>
      <c r="D49" s="95"/>
      <c r="E49" s="96"/>
    </row>
    <row r="50" spans="2:5" s="8" customFormat="1" ht="18.75" customHeight="1">
      <c r="B50" s="7" t="s">
        <v>45</v>
      </c>
      <c r="C50" s="94">
        <v>47</v>
      </c>
      <c r="D50" s="95"/>
      <c r="E50" s="96"/>
    </row>
    <row r="51" spans="2:5" s="8" customFormat="1" ht="61.5" customHeight="1">
      <c r="B51" s="7" t="s">
        <v>99</v>
      </c>
      <c r="C51" s="110" t="s">
        <v>128</v>
      </c>
      <c r="D51" s="111"/>
      <c r="E51" s="112"/>
    </row>
    <row r="52" spans="2:5" s="8" customFormat="1" ht="16.5" customHeight="1">
      <c r="B52" s="99" t="s">
        <v>28</v>
      </c>
      <c r="C52" s="100"/>
      <c r="D52" s="100"/>
      <c r="E52" s="101"/>
    </row>
    <row r="53" spans="2:5" s="8" customFormat="1" ht="16.5" customHeight="1">
      <c r="B53" s="7" t="s">
        <v>34</v>
      </c>
      <c r="C53" s="1"/>
      <c r="D53" s="11" t="s">
        <v>27</v>
      </c>
      <c r="E53" s="2" t="s">
        <v>129</v>
      </c>
    </row>
    <row r="54" spans="2:5" s="8" customFormat="1" ht="16.5" customHeight="1">
      <c r="B54" s="99" t="s">
        <v>29</v>
      </c>
      <c r="C54" s="100"/>
      <c r="D54" s="100"/>
      <c r="E54" s="101"/>
    </row>
    <row r="55" spans="2:5" s="8" customFormat="1" ht="16.5" customHeight="1">
      <c r="B55" s="7" t="s">
        <v>8</v>
      </c>
      <c r="C55" s="3"/>
      <c r="D55" s="11" t="s">
        <v>30</v>
      </c>
      <c r="E55" s="2"/>
    </row>
    <row r="56" spans="2:5" s="8" customFormat="1" ht="16.5" customHeight="1">
      <c r="B56" s="7" t="s">
        <v>10</v>
      </c>
      <c r="C56" s="3"/>
      <c r="D56" s="11" t="s">
        <v>11</v>
      </c>
      <c r="E56" s="2"/>
    </row>
    <row r="57" spans="2:5" s="8" customFormat="1" ht="16.5" customHeight="1">
      <c r="B57" s="7" t="s">
        <v>31</v>
      </c>
      <c r="C57" s="3" t="s">
        <v>129</v>
      </c>
      <c r="D57" s="11" t="s">
        <v>59</v>
      </c>
      <c r="E57" s="2"/>
    </row>
    <row r="58" spans="2:5" s="8" customFormat="1" ht="16.5" customHeight="1">
      <c r="B58" s="7" t="s">
        <v>58</v>
      </c>
      <c r="C58" s="4"/>
      <c r="D58" s="11" t="s">
        <v>12</v>
      </c>
      <c r="E58" s="5"/>
    </row>
    <row r="59" spans="2:5" s="8" customFormat="1" ht="16.5" customHeight="1" thickBot="1">
      <c r="B59" s="12" t="s">
        <v>13</v>
      </c>
      <c r="C59" s="102"/>
      <c r="D59" s="103"/>
      <c r="E59" s="104"/>
    </row>
    <row r="60" spans="2:5" s="8" customFormat="1" ht="9.75" customHeight="1" thickBot="1"/>
    <row r="61" spans="2:5" s="8" customFormat="1" ht="15.75" customHeight="1" thickBot="1">
      <c r="B61" s="127" t="s">
        <v>82</v>
      </c>
      <c r="C61" s="128"/>
      <c r="D61" s="128"/>
      <c r="E61" s="129"/>
    </row>
    <row r="62" spans="2:5" s="8" customFormat="1" ht="27" customHeight="1">
      <c r="B62" s="6" t="s">
        <v>23</v>
      </c>
      <c r="C62" s="108" t="s">
        <v>144</v>
      </c>
      <c r="D62" s="108"/>
      <c r="E62" s="109"/>
    </row>
    <row r="63" spans="2:5" s="8" customFormat="1" ht="16.5" customHeight="1">
      <c r="B63" s="7" t="s">
        <v>24</v>
      </c>
      <c r="C63" s="97" t="s">
        <v>145</v>
      </c>
      <c r="D63" s="97"/>
      <c r="E63" s="98"/>
    </row>
    <row r="64" spans="2:5" s="8" customFormat="1" ht="16.5" customHeight="1">
      <c r="B64" s="7" t="s">
        <v>22</v>
      </c>
      <c r="C64" s="97" t="s">
        <v>146</v>
      </c>
      <c r="D64" s="97"/>
      <c r="E64" s="98"/>
    </row>
    <row r="65" spans="2:5" s="8" customFormat="1" ht="16.5" customHeight="1">
      <c r="B65" s="7" t="s">
        <v>0</v>
      </c>
      <c r="C65" s="97">
        <v>1002012</v>
      </c>
      <c r="D65" s="97"/>
      <c r="E65" s="98"/>
    </row>
    <row r="66" spans="2:5" s="8" customFormat="1" ht="16.5" customHeight="1">
      <c r="B66" s="7" t="s">
        <v>1</v>
      </c>
      <c r="C66" s="97" t="s">
        <v>169</v>
      </c>
      <c r="D66" s="97"/>
      <c r="E66" s="98"/>
    </row>
    <row r="67" spans="2:5" s="8" customFormat="1" ht="16.5" customHeight="1">
      <c r="B67" s="7" t="s">
        <v>26</v>
      </c>
      <c r="C67" s="97" t="s">
        <v>147</v>
      </c>
      <c r="D67" s="97"/>
      <c r="E67" s="98"/>
    </row>
    <row r="68" spans="2:5" s="8" customFormat="1" ht="16.5" customHeight="1">
      <c r="B68" s="7" t="s">
        <v>25</v>
      </c>
      <c r="C68" s="97" t="s">
        <v>148</v>
      </c>
      <c r="D68" s="97"/>
      <c r="E68" s="98"/>
    </row>
    <row r="69" spans="2:5" s="8" customFormat="1" ht="16.5" customHeight="1">
      <c r="B69" s="7" t="s">
        <v>21</v>
      </c>
      <c r="C69" s="97" t="s">
        <v>149</v>
      </c>
      <c r="D69" s="97"/>
      <c r="E69" s="98"/>
    </row>
    <row r="70" spans="2:5" s="8" customFormat="1" ht="16.5" customHeight="1">
      <c r="B70" s="10" t="s">
        <v>2</v>
      </c>
      <c r="C70" s="97" t="s">
        <v>162</v>
      </c>
      <c r="D70" s="97"/>
      <c r="E70" s="98"/>
    </row>
    <row r="71" spans="2:5" s="8" customFormat="1" ht="16.5" customHeight="1">
      <c r="B71" s="7" t="s">
        <v>18</v>
      </c>
      <c r="C71" s="97" t="s">
        <v>163</v>
      </c>
      <c r="D71" s="97"/>
      <c r="E71" s="98"/>
    </row>
    <row r="72" spans="2:5" s="8" customFormat="1" ht="16.5" customHeight="1">
      <c r="B72" s="7" t="s">
        <v>4</v>
      </c>
      <c r="C72" s="97" t="s">
        <v>117</v>
      </c>
      <c r="D72" s="97"/>
      <c r="E72" s="98"/>
    </row>
    <row r="73" spans="2:5" s="8" customFormat="1" ht="16.5" customHeight="1">
      <c r="B73" s="10" t="s">
        <v>5</v>
      </c>
      <c r="C73" s="97" t="s">
        <v>164</v>
      </c>
      <c r="D73" s="97"/>
      <c r="E73" s="98"/>
    </row>
    <row r="74" spans="2:5" s="8" customFormat="1" ht="16.5" customHeight="1">
      <c r="B74" s="10" t="s">
        <v>6</v>
      </c>
      <c r="C74" s="114" t="s">
        <v>165</v>
      </c>
      <c r="D74" s="97"/>
      <c r="E74" s="98"/>
    </row>
    <row r="75" spans="2:5" s="8" customFormat="1" ht="16.5" customHeight="1">
      <c r="B75" s="7" t="s">
        <v>39</v>
      </c>
      <c r="C75" s="97"/>
      <c r="D75" s="97"/>
      <c r="E75" s="98"/>
    </row>
    <row r="76" spans="2:5" s="8" customFormat="1" ht="16.5" customHeight="1">
      <c r="B76" s="7" t="s">
        <v>7</v>
      </c>
      <c r="C76" s="97"/>
      <c r="D76" s="97"/>
      <c r="E76" s="98"/>
    </row>
    <row r="77" spans="2:5" s="8" customFormat="1" ht="62.25" customHeight="1">
      <c r="B77" s="7" t="s">
        <v>43</v>
      </c>
      <c r="C77" s="94" t="s">
        <v>166</v>
      </c>
      <c r="D77" s="95"/>
      <c r="E77" s="96"/>
    </row>
    <row r="78" spans="2:5" s="8" customFormat="1" ht="66" customHeight="1">
      <c r="B78" s="7" t="s">
        <v>99</v>
      </c>
      <c r="C78" s="110" t="s">
        <v>128</v>
      </c>
      <c r="D78" s="111"/>
      <c r="E78" s="112"/>
    </row>
    <row r="79" spans="2:5" s="8" customFormat="1" ht="16.5" customHeight="1">
      <c r="B79" s="99" t="s">
        <v>28</v>
      </c>
      <c r="C79" s="100"/>
      <c r="D79" s="100"/>
      <c r="E79" s="101"/>
    </row>
    <row r="80" spans="2:5" s="8" customFormat="1" ht="16.5" customHeight="1">
      <c r="B80" s="7" t="s">
        <v>34</v>
      </c>
      <c r="C80" s="83"/>
      <c r="D80" s="11" t="s">
        <v>27</v>
      </c>
      <c r="E80" s="84"/>
    </row>
    <row r="81" spans="2:5" s="8" customFormat="1" ht="16.5" customHeight="1">
      <c r="B81" s="99" t="s">
        <v>29</v>
      </c>
      <c r="C81" s="100"/>
      <c r="D81" s="100"/>
      <c r="E81" s="101"/>
    </row>
    <row r="82" spans="2:5" s="8" customFormat="1" ht="16.5" customHeight="1">
      <c r="B82" s="7" t="s">
        <v>8</v>
      </c>
      <c r="C82" s="3" t="s">
        <v>129</v>
      </c>
      <c r="D82" s="11" t="s">
        <v>30</v>
      </c>
      <c r="E82" s="2"/>
    </row>
    <row r="83" spans="2:5" s="8" customFormat="1" ht="16.5" customHeight="1">
      <c r="B83" s="7" t="s">
        <v>10</v>
      </c>
      <c r="C83" s="3"/>
      <c r="D83" s="11" t="s">
        <v>11</v>
      </c>
      <c r="E83" s="2"/>
    </row>
    <row r="84" spans="2:5" s="8" customFormat="1" ht="16.5" customHeight="1">
      <c r="B84" s="7" t="s">
        <v>31</v>
      </c>
      <c r="C84" s="3"/>
      <c r="D84" s="11" t="s">
        <v>32</v>
      </c>
      <c r="E84" s="2"/>
    </row>
    <row r="85" spans="2:5" s="8" customFormat="1" ht="16.5" customHeight="1">
      <c r="B85" s="7" t="s">
        <v>9</v>
      </c>
      <c r="C85" s="4"/>
      <c r="D85" s="11" t="s">
        <v>12</v>
      </c>
      <c r="E85" s="5"/>
    </row>
    <row r="86" spans="2:5" s="8" customFormat="1" ht="16.5" customHeight="1">
      <c r="B86" s="44" t="s">
        <v>59</v>
      </c>
      <c r="C86" s="45"/>
      <c r="D86" s="11" t="s">
        <v>58</v>
      </c>
      <c r="E86" s="46"/>
    </row>
    <row r="87" spans="2:5" s="8" customFormat="1" ht="16.5" customHeight="1" thickBot="1">
      <c r="B87" s="12" t="s">
        <v>13</v>
      </c>
      <c r="C87" s="102"/>
      <c r="D87" s="103"/>
      <c r="E87" s="104"/>
    </row>
    <row r="88" spans="2:5" s="8" customFormat="1" ht="16.5" customHeight="1" thickBot="1"/>
    <row r="89" spans="2:5" s="8" customFormat="1" ht="15.75" thickBot="1">
      <c r="B89" s="105" t="s">
        <v>83</v>
      </c>
      <c r="C89" s="106"/>
      <c r="D89" s="106"/>
      <c r="E89" s="107"/>
    </row>
    <row r="90" spans="2:5" s="8" customFormat="1" ht="27" customHeight="1">
      <c r="B90" s="6" t="s">
        <v>23</v>
      </c>
      <c r="C90" s="108" t="s">
        <v>150</v>
      </c>
      <c r="D90" s="108"/>
      <c r="E90" s="109"/>
    </row>
    <row r="91" spans="2:5" s="8" customFormat="1" ht="16.5" customHeight="1">
      <c r="B91" s="7" t="s">
        <v>24</v>
      </c>
      <c r="C91" s="97" t="s">
        <v>151</v>
      </c>
      <c r="D91" s="97"/>
      <c r="E91" s="98"/>
    </row>
    <row r="92" spans="2:5" s="8" customFormat="1" ht="16.5" customHeight="1">
      <c r="B92" s="7" t="s">
        <v>22</v>
      </c>
      <c r="C92" s="97" t="s">
        <v>155</v>
      </c>
      <c r="D92" s="97"/>
      <c r="E92" s="98"/>
    </row>
    <row r="93" spans="2:5" s="8" customFormat="1" ht="16.5" customHeight="1">
      <c r="B93" s="7" t="s">
        <v>0</v>
      </c>
      <c r="C93" s="97" t="s">
        <v>156</v>
      </c>
      <c r="D93" s="97"/>
      <c r="E93" s="98"/>
    </row>
    <row r="94" spans="2:5" s="8" customFormat="1" ht="16.5" customHeight="1">
      <c r="B94" s="7" t="s">
        <v>1</v>
      </c>
      <c r="C94" s="97" t="s">
        <v>157</v>
      </c>
      <c r="D94" s="97"/>
      <c r="E94" s="98"/>
    </row>
    <row r="95" spans="2:5" s="8" customFormat="1" ht="16.5" customHeight="1">
      <c r="B95" s="7" t="s">
        <v>26</v>
      </c>
      <c r="C95" s="97" t="s">
        <v>152</v>
      </c>
      <c r="D95" s="97"/>
      <c r="E95" s="98"/>
    </row>
    <row r="96" spans="2:5" s="8" customFormat="1" ht="16.5" customHeight="1">
      <c r="B96" s="7" t="s">
        <v>25</v>
      </c>
      <c r="C96" s="97" t="s">
        <v>153</v>
      </c>
      <c r="D96" s="97"/>
      <c r="E96" s="98"/>
    </row>
    <row r="97" spans="2:5" s="8" customFormat="1" ht="16.5" customHeight="1">
      <c r="B97" s="7" t="s">
        <v>21</v>
      </c>
      <c r="C97" s="97" t="s">
        <v>154</v>
      </c>
      <c r="D97" s="97"/>
      <c r="E97" s="98"/>
    </row>
    <row r="98" spans="2:5" s="8" customFormat="1" ht="16.5" customHeight="1">
      <c r="B98" s="10" t="s">
        <v>2</v>
      </c>
      <c r="C98" s="97" t="s">
        <v>158</v>
      </c>
      <c r="D98" s="97"/>
      <c r="E98" s="98"/>
    </row>
    <row r="99" spans="2:5" s="8" customFormat="1" ht="16.5" customHeight="1">
      <c r="B99" s="7" t="s">
        <v>18</v>
      </c>
      <c r="C99" s="97" t="s">
        <v>159</v>
      </c>
      <c r="D99" s="97"/>
      <c r="E99" s="98"/>
    </row>
    <row r="100" spans="2:5" s="8" customFormat="1" ht="16.5" customHeight="1">
      <c r="B100" s="7" t="s">
        <v>4</v>
      </c>
      <c r="C100" s="97" t="s">
        <v>117</v>
      </c>
      <c r="D100" s="97"/>
      <c r="E100" s="98"/>
    </row>
    <row r="101" spans="2:5" s="8" customFormat="1" ht="16.5" customHeight="1">
      <c r="B101" s="10" t="s">
        <v>5</v>
      </c>
      <c r="C101" s="97" t="s">
        <v>160</v>
      </c>
      <c r="D101" s="97"/>
      <c r="E101" s="98"/>
    </row>
    <row r="102" spans="2:5" s="8" customFormat="1" ht="16.5" customHeight="1">
      <c r="B102" s="10" t="s">
        <v>6</v>
      </c>
      <c r="C102" s="114" t="s">
        <v>168</v>
      </c>
      <c r="D102" s="97"/>
      <c r="E102" s="98"/>
    </row>
    <row r="103" spans="2:5" s="8" customFormat="1" ht="16.5" customHeight="1">
      <c r="B103" s="7" t="s">
        <v>39</v>
      </c>
      <c r="C103" s="97" t="s">
        <v>160</v>
      </c>
      <c r="D103" s="97"/>
      <c r="E103" s="98"/>
    </row>
    <row r="104" spans="2:5" s="8" customFormat="1" ht="16.5" customHeight="1">
      <c r="B104" s="7" t="s">
        <v>7</v>
      </c>
      <c r="C104" s="97"/>
      <c r="D104" s="97"/>
      <c r="E104" s="98"/>
    </row>
    <row r="105" spans="2:5" s="8" customFormat="1" ht="62.25" customHeight="1">
      <c r="B105" s="7" t="s">
        <v>43</v>
      </c>
      <c r="C105" s="94" t="s">
        <v>161</v>
      </c>
      <c r="D105" s="95"/>
      <c r="E105" s="96"/>
    </row>
    <row r="106" spans="2:5" s="8" customFormat="1" ht="66" customHeight="1">
      <c r="B106" s="7" t="s">
        <v>99</v>
      </c>
      <c r="C106" s="110" t="s">
        <v>167</v>
      </c>
      <c r="D106" s="111"/>
      <c r="E106" s="112"/>
    </row>
    <row r="107" spans="2:5" s="8" customFormat="1" ht="16.5" customHeight="1">
      <c r="B107" s="99" t="s">
        <v>28</v>
      </c>
      <c r="C107" s="100"/>
      <c r="D107" s="100"/>
      <c r="E107" s="101"/>
    </row>
    <row r="108" spans="2:5" s="8" customFormat="1" ht="16.5" customHeight="1">
      <c r="B108" s="7" t="s">
        <v>34</v>
      </c>
      <c r="C108" s="1"/>
      <c r="D108" s="11" t="s">
        <v>27</v>
      </c>
      <c r="E108" s="2" t="s">
        <v>129</v>
      </c>
    </row>
    <row r="109" spans="2:5" s="8" customFormat="1" ht="16.5" customHeight="1">
      <c r="B109" s="99" t="s">
        <v>29</v>
      </c>
      <c r="C109" s="100"/>
      <c r="D109" s="100"/>
      <c r="E109" s="101"/>
    </row>
    <row r="110" spans="2:5" s="8" customFormat="1" ht="16.5" customHeight="1">
      <c r="B110" s="7" t="s">
        <v>8</v>
      </c>
      <c r="C110" s="3"/>
      <c r="D110" s="11" t="s">
        <v>30</v>
      </c>
      <c r="E110" s="2"/>
    </row>
    <row r="111" spans="2:5" s="8" customFormat="1" ht="16.5" customHeight="1">
      <c r="B111" s="7" t="s">
        <v>10</v>
      </c>
      <c r="C111" s="3"/>
      <c r="D111" s="11" t="s">
        <v>11</v>
      </c>
      <c r="E111" s="2"/>
    </row>
    <row r="112" spans="2:5" s="8" customFormat="1" ht="16.5" customHeight="1">
      <c r="B112" s="7" t="s">
        <v>31</v>
      </c>
      <c r="C112" s="3"/>
      <c r="D112" s="11" t="s">
        <v>32</v>
      </c>
      <c r="E112" s="2"/>
    </row>
    <row r="113" spans="2:5" s="8" customFormat="1" ht="16.5" customHeight="1">
      <c r="B113" s="7" t="s">
        <v>9</v>
      </c>
      <c r="C113" s="4"/>
      <c r="D113" s="11" t="s">
        <v>12</v>
      </c>
      <c r="E113" s="5"/>
    </row>
    <row r="114" spans="2:5" s="8" customFormat="1" ht="16.5" customHeight="1">
      <c r="B114" s="44" t="s">
        <v>59</v>
      </c>
      <c r="C114" s="45"/>
      <c r="D114" s="11" t="s">
        <v>58</v>
      </c>
      <c r="E114" s="46" t="s">
        <v>129</v>
      </c>
    </row>
    <row r="115" spans="2:5" s="8" customFormat="1" ht="16.5" customHeight="1" thickBot="1">
      <c r="B115" s="12" t="s">
        <v>13</v>
      </c>
      <c r="C115" s="102"/>
      <c r="D115" s="103"/>
      <c r="E115" s="104"/>
    </row>
    <row r="116" spans="2:5" s="8" customFormat="1" ht="6" customHeight="1" thickBot="1"/>
    <row r="117" spans="2:5" s="8" customFormat="1" ht="15.75" thickBot="1">
      <c r="B117" s="105" t="s">
        <v>84</v>
      </c>
      <c r="C117" s="106"/>
      <c r="D117" s="106"/>
      <c r="E117" s="107"/>
    </row>
    <row r="118" spans="2:5" s="8" customFormat="1" ht="27" customHeight="1">
      <c r="B118" s="6" t="s">
        <v>23</v>
      </c>
      <c r="C118" s="108"/>
      <c r="D118" s="108"/>
      <c r="E118" s="109"/>
    </row>
    <row r="119" spans="2:5" s="8" customFormat="1" ht="16.5" customHeight="1">
      <c r="B119" s="7" t="s">
        <v>24</v>
      </c>
      <c r="C119" s="97"/>
      <c r="D119" s="97"/>
      <c r="E119" s="98"/>
    </row>
    <row r="120" spans="2:5" s="8" customFormat="1" ht="16.5" customHeight="1">
      <c r="B120" s="7" t="s">
        <v>22</v>
      </c>
      <c r="C120" s="97"/>
      <c r="D120" s="97"/>
      <c r="E120" s="98"/>
    </row>
    <row r="121" spans="2:5" s="8" customFormat="1" ht="16.5" customHeight="1">
      <c r="B121" s="7" t="s">
        <v>0</v>
      </c>
      <c r="C121" s="97"/>
      <c r="D121" s="97"/>
      <c r="E121" s="98"/>
    </row>
    <row r="122" spans="2:5" s="8" customFormat="1" ht="16.5" customHeight="1">
      <c r="B122" s="7" t="s">
        <v>1</v>
      </c>
      <c r="C122" s="97"/>
      <c r="D122" s="97"/>
      <c r="E122" s="98"/>
    </row>
    <row r="123" spans="2:5" s="8" customFormat="1" ht="16.5" customHeight="1">
      <c r="B123" s="7" t="s">
        <v>26</v>
      </c>
      <c r="C123" s="97"/>
      <c r="D123" s="97"/>
      <c r="E123" s="98"/>
    </row>
    <row r="124" spans="2:5" s="8" customFormat="1" ht="16.5" customHeight="1">
      <c r="B124" s="7" t="s">
        <v>25</v>
      </c>
      <c r="C124" s="97"/>
      <c r="D124" s="97"/>
      <c r="E124" s="98"/>
    </row>
    <row r="125" spans="2:5" s="8" customFormat="1" ht="16.5" customHeight="1">
      <c r="B125" s="7" t="s">
        <v>21</v>
      </c>
      <c r="C125" s="97"/>
      <c r="D125" s="97"/>
      <c r="E125" s="98"/>
    </row>
    <row r="126" spans="2:5" s="8" customFormat="1" ht="16.5" customHeight="1">
      <c r="B126" s="10" t="s">
        <v>2</v>
      </c>
      <c r="C126" s="97"/>
      <c r="D126" s="97"/>
      <c r="E126" s="98"/>
    </row>
    <row r="127" spans="2:5" s="8" customFormat="1" ht="16.5" customHeight="1">
      <c r="B127" s="7" t="s">
        <v>18</v>
      </c>
      <c r="C127" s="97"/>
      <c r="D127" s="97"/>
      <c r="E127" s="98"/>
    </row>
    <row r="128" spans="2:5" s="8" customFormat="1" ht="16.5" customHeight="1">
      <c r="B128" s="7" t="s">
        <v>4</v>
      </c>
      <c r="C128" s="97"/>
      <c r="D128" s="97"/>
      <c r="E128" s="98"/>
    </row>
    <row r="129" spans="2:5" s="8" customFormat="1" ht="16.5" customHeight="1">
      <c r="B129" s="10" t="s">
        <v>5</v>
      </c>
      <c r="C129" s="97"/>
      <c r="D129" s="97"/>
      <c r="E129" s="98"/>
    </row>
    <row r="130" spans="2:5" s="8" customFormat="1" ht="16.5" customHeight="1">
      <c r="B130" s="10" t="s">
        <v>6</v>
      </c>
      <c r="C130" s="97"/>
      <c r="D130" s="97"/>
      <c r="E130" s="98"/>
    </row>
    <row r="131" spans="2:5" s="8" customFormat="1" ht="16.5" customHeight="1">
      <c r="B131" s="7" t="s">
        <v>39</v>
      </c>
      <c r="C131" s="97"/>
      <c r="D131" s="97"/>
      <c r="E131" s="98"/>
    </row>
    <row r="132" spans="2:5" s="8" customFormat="1" ht="16.5" customHeight="1">
      <c r="B132" s="7" t="s">
        <v>7</v>
      </c>
      <c r="C132" s="97"/>
      <c r="D132" s="97"/>
      <c r="E132" s="98"/>
    </row>
    <row r="133" spans="2:5" s="8" customFormat="1" ht="62.25" customHeight="1">
      <c r="B133" s="7" t="s">
        <v>42</v>
      </c>
      <c r="C133" s="94"/>
      <c r="D133" s="95"/>
      <c r="E133" s="96"/>
    </row>
    <row r="134" spans="2:5" s="8" customFormat="1" ht="65.25" customHeight="1">
      <c r="B134" s="7" t="s">
        <v>99</v>
      </c>
      <c r="C134" s="110"/>
      <c r="D134" s="111"/>
      <c r="E134" s="112"/>
    </row>
    <row r="135" spans="2:5" s="8" customFormat="1" ht="16.5" customHeight="1">
      <c r="B135" s="99" t="s">
        <v>28</v>
      </c>
      <c r="C135" s="100"/>
      <c r="D135" s="100"/>
      <c r="E135" s="101"/>
    </row>
    <row r="136" spans="2:5" s="8" customFormat="1" ht="16.5" customHeight="1">
      <c r="B136" s="7" t="s">
        <v>34</v>
      </c>
      <c r="C136" s="1"/>
      <c r="D136" s="11" t="s">
        <v>27</v>
      </c>
      <c r="E136" s="2"/>
    </row>
    <row r="137" spans="2:5" s="8" customFormat="1" ht="16.5" customHeight="1">
      <c r="B137" s="99" t="s">
        <v>29</v>
      </c>
      <c r="C137" s="100"/>
      <c r="D137" s="100"/>
      <c r="E137" s="101"/>
    </row>
    <row r="138" spans="2:5" s="8" customFormat="1" ht="16.5" customHeight="1">
      <c r="B138" s="7" t="s">
        <v>8</v>
      </c>
      <c r="C138" s="3"/>
      <c r="D138" s="11" t="s">
        <v>30</v>
      </c>
      <c r="E138" s="2"/>
    </row>
    <row r="139" spans="2:5" s="8" customFormat="1" ht="16.5" customHeight="1">
      <c r="B139" s="7" t="s">
        <v>10</v>
      </c>
      <c r="C139" s="3"/>
      <c r="D139" s="11" t="s">
        <v>11</v>
      </c>
      <c r="E139" s="2"/>
    </row>
    <row r="140" spans="2:5" s="8" customFormat="1" ht="16.5" customHeight="1">
      <c r="B140" s="7" t="s">
        <v>31</v>
      </c>
      <c r="C140" s="3"/>
      <c r="D140" s="11" t="s">
        <v>32</v>
      </c>
      <c r="E140" s="2"/>
    </row>
    <row r="141" spans="2:5" s="8" customFormat="1" ht="16.5" customHeight="1">
      <c r="B141" s="7" t="s">
        <v>9</v>
      </c>
      <c r="C141" s="4"/>
      <c r="D141" s="11" t="s">
        <v>12</v>
      </c>
      <c r="E141" s="5"/>
    </row>
    <row r="142" spans="2:5" s="8" customFormat="1" ht="16.5" customHeight="1">
      <c r="B142" s="44" t="s">
        <v>59</v>
      </c>
      <c r="C142" s="45"/>
      <c r="D142" s="11" t="s">
        <v>58</v>
      </c>
      <c r="E142" s="46"/>
    </row>
    <row r="143" spans="2:5" s="8" customFormat="1" ht="16.5" customHeight="1" thickBot="1">
      <c r="B143" s="12" t="s">
        <v>13</v>
      </c>
      <c r="C143" s="102"/>
      <c r="D143" s="103"/>
      <c r="E143" s="104"/>
    </row>
    <row r="144" spans="2:5" s="8" customFormat="1"/>
    <row r="145" s="8" customFormat="1"/>
    <row r="146" s="8" customFormat="1"/>
    <row r="147" s="8" customFormat="1"/>
    <row r="148" s="8" customFormat="1"/>
    <row r="149" s="8" customFormat="1"/>
    <row r="150" s="8" customFormat="1"/>
    <row r="151" s="8" customFormat="1"/>
    <row r="152" s="8" customFormat="1"/>
    <row r="153" s="8" customFormat="1"/>
    <row r="154" s="8" customFormat="1"/>
    <row r="155" s="8" customFormat="1"/>
    <row r="156" s="8" customFormat="1"/>
    <row r="157" s="8" customFormat="1"/>
    <row r="158" s="8" customFormat="1"/>
    <row r="159" s="8" customFormat="1"/>
    <row r="160" s="8" customFormat="1"/>
    <row r="161" s="8" customFormat="1"/>
    <row r="162" s="8" customFormat="1"/>
    <row r="163" s="8" customFormat="1"/>
    <row r="164" s="8" customFormat="1"/>
    <row r="165" s="8" customFormat="1"/>
    <row r="166" s="8" customFormat="1"/>
    <row r="167" s="8" customFormat="1"/>
    <row r="168" s="8" customFormat="1"/>
    <row r="169" s="8" customFormat="1"/>
    <row r="170" s="8" customFormat="1"/>
    <row r="171" s="8" customFormat="1"/>
    <row r="172" s="8" customFormat="1"/>
    <row r="173" s="8" customFormat="1"/>
    <row r="174" s="8" customFormat="1"/>
    <row r="175" s="8" customFormat="1"/>
    <row r="176" s="8" customFormat="1"/>
    <row r="177" s="8" customFormat="1"/>
    <row r="178" s="8" customFormat="1"/>
    <row r="179" s="8" customFormat="1"/>
    <row r="180" s="8" customFormat="1"/>
    <row r="181" s="8" customFormat="1"/>
    <row r="182" s="8" customFormat="1"/>
    <row r="183" s="8" customFormat="1"/>
    <row r="184" s="8" customFormat="1"/>
    <row r="185" s="8" customFormat="1"/>
    <row r="186" s="8" customFormat="1"/>
    <row r="187" s="8" customFormat="1"/>
    <row r="188" s="8" customFormat="1"/>
    <row r="189" s="8" customFormat="1"/>
    <row r="190" s="8" customFormat="1"/>
    <row r="191" s="8" customFormat="1"/>
    <row r="192" s="8" customFormat="1"/>
    <row r="193" s="8" customFormat="1"/>
    <row r="194" s="8" customFormat="1"/>
    <row r="195" s="8" customFormat="1"/>
    <row r="196" s="8" customFormat="1"/>
    <row r="197" s="8" customFormat="1"/>
    <row r="198" s="8" customFormat="1"/>
    <row r="199" s="8" customFormat="1"/>
    <row r="200" s="8" customFormat="1"/>
    <row r="201" s="8" customFormat="1"/>
    <row r="202" s="8" customFormat="1"/>
    <row r="203" s="8" customFormat="1"/>
    <row r="204" s="8" customFormat="1"/>
    <row r="205" s="8" customFormat="1"/>
    <row r="206" s="8" customFormat="1"/>
    <row r="207" s="8" customFormat="1"/>
    <row r="208" s="8" customFormat="1"/>
    <row r="209" s="8" customFormat="1"/>
    <row r="210" s="8" customFormat="1"/>
    <row r="211" s="8" customFormat="1"/>
    <row r="212" s="8" customFormat="1"/>
    <row r="213" s="8" customFormat="1"/>
    <row r="214" s="8" customFormat="1"/>
    <row r="215" s="8" customFormat="1"/>
    <row r="216" s="8" customFormat="1"/>
    <row r="217" s="8" customFormat="1"/>
    <row r="218" s="8" customFormat="1"/>
    <row r="219" s="8" customFormat="1"/>
    <row r="220" s="8" customFormat="1"/>
    <row r="221" s="8" customFormat="1"/>
    <row r="222" s="8" customFormat="1"/>
    <row r="223" s="8" customFormat="1"/>
    <row r="224" s="8" customFormat="1"/>
    <row r="225" s="8" customFormat="1"/>
    <row r="226" s="8" customFormat="1"/>
    <row r="227" s="8" customFormat="1"/>
    <row r="228" s="8" customFormat="1"/>
    <row r="229" s="8" customFormat="1"/>
    <row r="230" s="8" customFormat="1"/>
    <row r="231" s="8" customFormat="1"/>
    <row r="232" s="8" customFormat="1"/>
    <row r="233" s="8" customFormat="1"/>
    <row r="234" s="8" customFormat="1"/>
    <row r="235" s="8" customFormat="1"/>
    <row r="236" s="8" customFormat="1"/>
    <row r="237" s="8" customFormat="1"/>
    <row r="238" s="8" customFormat="1"/>
    <row r="239" s="8" customFormat="1"/>
    <row r="240" s="8" customFormat="1"/>
    <row r="241" s="8" customFormat="1"/>
    <row r="242" s="8" customFormat="1"/>
    <row r="243" s="8" customFormat="1"/>
    <row r="244" s="8" customFormat="1"/>
    <row r="245" s="8" customFormat="1"/>
    <row r="246" s="8" customFormat="1"/>
    <row r="247" s="8" customFormat="1"/>
    <row r="248" s="8" customFormat="1"/>
    <row r="249" s="8" customFormat="1"/>
    <row r="250" s="8" customFormat="1"/>
    <row r="251" s="8" customFormat="1"/>
    <row r="252" s="8" customFormat="1"/>
    <row r="253" s="8" customFormat="1"/>
    <row r="254" s="8" customFormat="1"/>
    <row r="255" s="8" customFormat="1"/>
    <row r="256" s="8" customFormat="1"/>
    <row r="257" s="8" customFormat="1"/>
    <row r="258" s="8" customFormat="1"/>
    <row r="259" s="8" customFormat="1"/>
    <row r="260" s="8" customFormat="1"/>
    <row r="261" s="8" customFormat="1"/>
    <row r="262" s="8" customFormat="1"/>
    <row r="263" s="8" customFormat="1"/>
    <row r="264" s="8" customFormat="1"/>
    <row r="265" s="8" customFormat="1"/>
    <row r="266" s="8" customFormat="1"/>
    <row r="267" s="8" customFormat="1"/>
    <row r="268" s="8" customFormat="1"/>
    <row r="269" s="8" customFormat="1"/>
    <row r="270" s="8" customFormat="1"/>
    <row r="271" s="8" customFormat="1"/>
    <row r="272" s="8" customFormat="1"/>
    <row r="273" s="8" customFormat="1"/>
    <row r="274" s="8" customFormat="1"/>
    <row r="275" s="8" customFormat="1"/>
    <row r="276" s="8" customFormat="1"/>
    <row r="277" s="8" customFormat="1"/>
    <row r="278" s="8" customFormat="1"/>
    <row r="279" s="8" customFormat="1"/>
    <row r="280" s="8" customFormat="1"/>
    <row r="281" s="8" customFormat="1"/>
    <row r="282" s="8" customFormat="1"/>
    <row r="283" s="8" customFormat="1"/>
    <row r="284" s="8" customFormat="1"/>
    <row r="285" s="8" customFormat="1"/>
    <row r="286" s="8" customFormat="1"/>
    <row r="287" s="8" customFormat="1"/>
    <row r="288" s="8" customFormat="1"/>
    <row r="289" s="8" customFormat="1"/>
    <row r="290" s="8" customFormat="1"/>
    <row r="291" s="8" customFormat="1"/>
    <row r="292" s="8" customFormat="1"/>
    <row r="293" s="8" customFormat="1"/>
    <row r="294" s="8" customFormat="1"/>
    <row r="295" s="8" customFormat="1"/>
    <row r="296" s="8" customFormat="1"/>
    <row r="297" s="8" customFormat="1"/>
    <row r="298" s="8" customFormat="1"/>
    <row r="299" s="8" customFormat="1"/>
    <row r="300" s="8" customFormat="1"/>
    <row r="301" s="8" customFormat="1"/>
    <row r="302" s="8" customFormat="1"/>
    <row r="303" s="8" customFormat="1"/>
    <row r="304" s="8" customFormat="1"/>
    <row r="305" s="8" customFormat="1"/>
    <row r="306" s="8" customFormat="1"/>
    <row r="307" s="8" customFormat="1"/>
    <row r="308" s="8" customFormat="1"/>
    <row r="309" s="8" customFormat="1"/>
    <row r="310" s="8" customFormat="1"/>
    <row r="311" s="8" customFormat="1"/>
    <row r="312" s="8" customFormat="1"/>
    <row r="313" s="8" customFormat="1"/>
    <row r="314" s="8" customFormat="1"/>
    <row r="315" s="8" customFormat="1"/>
    <row r="316" s="8" customFormat="1"/>
    <row r="317" s="8" customFormat="1"/>
    <row r="318" s="8" customFormat="1"/>
    <row r="319" s="8" customFormat="1"/>
    <row r="320" s="8" customFormat="1"/>
    <row r="321" s="8" customFormat="1"/>
    <row r="322" s="8" customFormat="1"/>
    <row r="323" s="8" customFormat="1"/>
    <row r="324" s="8" customFormat="1"/>
    <row r="325" s="8" customFormat="1"/>
    <row r="326" s="8" customFormat="1"/>
    <row r="327" s="8" customFormat="1"/>
    <row r="328" s="8" customFormat="1"/>
    <row r="329" s="8" customFormat="1"/>
    <row r="330" s="8" customFormat="1"/>
    <row r="331" s="8" customFormat="1"/>
    <row r="332" s="8" customFormat="1"/>
    <row r="333" s="8" customFormat="1"/>
    <row r="334" s="8" customFormat="1"/>
    <row r="335" s="8" customFormat="1"/>
    <row r="336" s="8" customFormat="1"/>
    <row r="337" s="8" customFormat="1"/>
    <row r="338" s="8" customFormat="1"/>
    <row r="339" s="8" customFormat="1"/>
    <row r="340" s="8" customFormat="1"/>
    <row r="341" s="8" customFormat="1"/>
    <row r="342" s="8" customFormat="1"/>
    <row r="343" s="8" customFormat="1"/>
    <row r="344" s="8" customFormat="1"/>
    <row r="345" s="8" customFormat="1"/>
    <row r="346" s="8" customFormat="1"/>
    <row r="347" s="8" customFormat="1"/>
    <row r="348" s="8" customFormat="1"/>
    <row r="349" s="8" customFormat="1"/>
    <row r="350" s="8" customFormat="1"/>
    <row r="351" s="8" customFormat="1"/>
    <row r="352" s="8" customFormat="1"/>
    <row r="353" s="8" customFormat="1"/>
    <row r="354" s="8" customFormat="1"/>
    <row r="355" s="8" customFormat="1"/>
    <row r="356" s="8" customFormat="1"/>
    <row r="357" s="8" customFormat="1"/>
    <row r="358" s="8" customFormat="1"/>
    <row r="359" s="8" customFormat="1"/>
    <row r="360" s="8" customFormat="1"/>
    <row r="361" s="8" customFormat="1"/>
    <row r="362" s="8" customFormat="1"/>
    <row r="363" s="8" customFormat="1"/>
    <row r="364" s="8" customFormat="1"/>
    <row r="365" s="8" customFormat="1"/>
    <row r="366" s="8" customFormat="1"/>
    <row r="367" s="8" customFormat="1"/>
    <row r="368" s="8" customFormat="1"/>
    <row r="369" s="8" customFormat="1"/>
    <row r="370" s="8" customFormat="1"/>
    <row r="371" s="8" customFormat="1"/>
    <row r="372" s="8" customFormat="1"/>
    <row r="373" s="8" customFormat="1"/>
    <row r="374" s="8" customFormat="1"/>
    <row r="375" s="8" customFormat="1"/>
    <row r="376" s="8" customFormat="1"/>
    <row r="377" s="8" customFormat="1"/>
    <row r="378" s="8" customFormat="1"/>
    <row r="379" s="8" customFormat="1"/>
    <row r="380" s="8" customFormat="1"/>
    <row r="381" s="8" customFormat="1"/>
    <row r="382" s="8" customFormat="1"/>
    <row r="383" s="8" customFormat="1"/>
    <row r="384" s="8" customFormat="1"/>
    <row r="385" s="8" customFormat="1"/>
    <row r="386" s="8" customFormat="1"/>
    <row r="387" s="8" customFormat="1"/>
    <row r="388" s="8" customFormat="1"/>
    <row r="389" s="8" customFormat="1"/>
    <row r="390" s="8" customFormat="1"/>
    <row r="391" s="8" customFormat="1"/>
    <row r="392" s="8" customFormat="1"/>
    <row r="393" s="8" customFormat="1"/>
    <row r="394" s="8" customFormat="1"/>
    <row r="395" s="8" customFormat="1"/>
    <row r="396" s="8" customFormat="1"/>
    <row r="397" s="8" customFormat="1"/>
    <row r="398" s="8" customFormat="1"/>
    <row r="399" s="8" customFormat="1"/>
    <row r="400" s="8" customFormat="1"/>
    <row r="401" s="8" customFormat="1"/>
    <row r="402" s="8" customFormat="1"/>
    <row r="403" s="8" customFormat="1"/>
    <row r="404" s="8" customFormat="1"/>
    <row r="405" s="8" customFormat="1"/>
    <row r="406" s="8" customFormat="1"/>
    <row r="407" s="8" customFormat="1"/>
    <row r="408" s="8" customFormat="1"/>
    <row r="409" s="8" customFormat="1"/>
    <row r="410" s="8" customFormat="1"/>
    <row r="411" s="8" customFormat="1"/>
    <row r="412" s="8" customFormat="1"/>
    <row r="413" s="8" customFormat="1"/>
    <row r="414" s="8" customFormat="1"/>
    <row r="415" s="8" customFormat="1"/>
    <row r="416" s="8" customFormat="1"/>
    <row r="417" s="8" customFormat="1"/>
    <row r="418" s="8" customFormat="1"/>
    <row r="419" s="8" customFormat="1"/>
    <row r="420" s="8" customFormat="1"/>
    <row r="421" s="8" customFormat="1"/>
    <row r="422" s="8" customFormat="1"/>
    <row r="423" s="8" customFormat="1"/>
    <row r="424" s="8" customFormat="1"/>
    <row r="425" s="8" customFormat="1"/>
    <row r="426" s="8" customFormat="1"/>
    <row r="427" s="8" customFormat="1"/>
    <row r="428" s="8" customFormat="1"/>
  </sheetData>
  <sheetProtection password="C64D" sheet="1" objects="1" scenarios="1" formatCells="0" insertHyperlinks="0"/>
  <mergeCells count="112">
    <mergeCell ref="C134:E134"/>
    <mergeCell ref="C14:F14"/>
    <mergeCell ref="C98:E98"/>
    <mergeCell ref="C71:E71"/>
    <mergeCell ref="C73:E73"/>
    <mergeCell ref="C74:E74"/>
    <mergeCell ref="C75:E75"/>
    <mergeCell ref="C69:E69"/>
    <mergeCell ref="C70:E70"/>
    <mergeCell ref="C72:E72"/>
    <mergeCell ref="C90:E90"/>
    <mergeCell ref="C91:E91"/>
    <mergeCell ref="C31:E31"/>
    <mergeCell ref="C51:E51"/>
    <mergeCell ref="C59:E59"/>
    <mergeCell ref="C47:E47"/>
    <mergeCell ref="C99:E99"/>
    <mergeCell ref="B89:E89"/>
    <mergeCell ref="C29:E29"/>
    <mergeCell ref="C64:E64"/>
    <mergeCell ref="C132:E132"/>
    <mergeCell ref="C121:E121"/>
    <mergeCell ref="C122:E122"/>
    <mergeCell ref="C123:E123"/>
    <mergeCell ref="B135:E135"/>
    <mergeCell ref="B137:E137"/>
    <mergeCell ref="C143:E143"/>
    <mergeCell ref="C15:F15"/>
    <mergeCell ref="C100:E100"/>
    <mergeCell ref="C101:E101"/>
    <mergeCell ref="C102:E102"/>
    <mergeCell ref="C103:E103"/>
    <mergeCell ref="C104:E104"/>
    <mergeCell ref="C126:E126"/>
    <mergeCell ref="C127:E127"/>
    <mergeCell ref="C128:E128"/>
    <mergeCell ref="C129:E129"/>
    <mergeCell ref="C130:E130"/>
    <mergeCell ref="B81:E81"/>
    <mergeCell ref="C87:E87"/>
    <mergeCell ref="C106:E106"/>
    <mergeCell ref="B107:E107"/>
    <mergeCell ref="C92:E92"/>
    <mergeCell ref="B79:E79"/>
    <mergeCell ref="C94:E94"/>
    <mergeCell ref="C95:E95"/>
    <mergeCell ref="C96:E96"/>
    <mergeCell ref="C97:E97"/>
    <mergeCell ref="B2:F2"/>
    <mergeCell ref="C68:E68"/>
    <mergeCell ref="C19:E19"/>
    <mergeCell ref="C20:E20"/>
    <mergeCell ref="C21:E21"/>
    <mergeCell ref="C22:E22"/>
    <mergeCell ref="C23:E23"/>
    <mergeCell ref="C24:E24"/>
    <mergeCell ref="C25:E25"/>
    <mergeCell ref="C26:E26"/>
    <mergeCell ref="C27:E27"/>
    <mergeCell ref="C28:E28"/>
    <mergeCell ref="C66:E66"/>
    <mergeCell ref="C67:E67"/>
    <mergeCell ref="B18:E18"/>
    <mergeCell ref="B12:E12"/>
    <mergeCell ref="C63:E63"/>
    <mergeCell ref="B61:E61"/>
    <mergeCell ref="C62:E62"/>
    <mergeCell ref="C30:E30"/>
    <mergeCell ref="C65:E65"/>
    <mergeCell ref="B33:E33"/>
    <mergeCell ref="B11:E11"/>
    <mergeCell ref="C46:E46"/>
    <mergeCell ref="B4:F4"/>
    <mergeCell ref="C48:E48"/>
    <mergeCell ref="B52:E52"/>
    <mergeCell ref="B54:E54"/>
    <mergeCell ref="C41:E41"/>
    <mergeCell ref="C42:E42"/>
    <mergeCell ref="C43:E43"/>
    <mergeCell ref="C44:E44"/>
    <mergeCell ref="C45:E45"/>
    <mergeCell ref="C38:E38"/>
    <mergeCell ref="C39:E39"/>
    <mergeCell ref="C40:E40"/>
    <mergeCell ref="C7:F7"/>
    <mergeCell ref="B8:E8"/>
    <mergeCell ref="B10:E10"/>
    <mergeCell ref="B13:E13"/>
    <mergeCell ref="B6:F6"/>
    <mergeCell ref="B9:E9"/>
    <mergeCell ref="C34:E34"/>
    <mergeCell ref="C35:E35"/>
    <mergeCell ref="C36:E36"/>
    <mergeCell ref="C37:E37"/>
    <mergeCell ref="C16:F16"/>
    <mergeCell ref="C49:E49"/>
    <mergeCell ref="C50:E50"/>
    <mergeCell ref="C77:E77"/>
    <mergeCell ref="C105:E105"/>
    <mergeCell ref="C133:E133"/>
    <mergeCell ref="C76:E76"/>
    <mergeCell ref="B109:E109"/>
    <mergeCell ref="C115:E115"/>
    <mergeCell ref="C124:E124"/>
    <mergeCell ref="C125:E125"/>
    <mergeCell ref="B117:E117"/>
    <mergeCell ref="C118:E118"/>
    <mergeCell ref="C119:E119"/>
    <mergeCell ref="C120:E120"/>
    <mergeCell ref="C131:E131"/>
    <mergeCell ref="C93:E93"/>
    <mergeCell ref="C78:E78"/>
  </mergeCells>
  <dataValidations count="4">
    <dataValidation type="textLength" operator="lessThanOrEqual" allowBlank="1" showInputMessage="1" showErrorMessage="1" error="El número de caracteres introducidos es mayor que 200_x000a_" sqref="C15:F16">
      <formula1>200</formula1>
    </dataValidation>
    <dataValidation type="textLength" operator="lessThanOrEqual" allowBlank="1" showInputMessage="1" showErrorMessage="1" error="El número de caracteres introducidos es mayor que 60_x000a_" sqref="C7:F7">
      <formula1>60</formula1>
    </dataValidation>
    <dataValidation type="textLength" operator="lessThanOrEqual" allowBlank="1" showInputMessage="1" showErrorMessage="1" error="El número de caracteres introducidos es mayor que 300" sqref="C14:F14">
      <formula1>300</formula1>
    </dataValidation>
    <dataValidation type="textLength" operator="lessThan" allowBlank="1" showInputMessage="1" showErrorMessage="1" error="La descripcion debe tener una longitud menor a 150 caracteres" sqref="C49:E49 C77:E77 C105:E105 C133:E133">
      <formula1>150</formula1>
    </dataValidation>
  </dataValidations>
  <hyperlinks>
    <hyperlink ref="C28" r:id="rId1"/>
    <hyperlink ref="C46" r:id="rId2"/>
    <hyperlink ref="C48" r:id="rId3"/>
    <hyperlink ref="C74" r:id="rId4"/>
    <hyperlink ref="C102" r:id="rId5"/>
  </hyperlinks>
  <pageMargins left="0.70866141732283472" right="0.70866141732283472" top="0.74803149606299213" bottom="0.74803149606299213" header="0.31496062992125984" footer="0.31496062992125984"/>
  <pageSetup paperSize="9" scale="83" fitToHeight="0" orientation="portrait" r:id="rId6"/>
  <rowBreaks count="4" manualBreakCount="4">
    <brk id="17" min="1" max="4" man="1"/>
    <brk id="59" min="1" max="4" man="1"/>
    <brk id="87" min="1" max="4" man="1"/>
    <brk id="115" min="1" max="4" man="1"/>
  </rowBreaks>
</worksheet>
</file>

<file path=xl/worksheets/sheet2.xml><?xml version="1.0" encoding="utf-8"?>
<worksheet xmlns="http://schemas.openxmlformats.org/spreadsheetml/2006/main" xmlns:r="http://schemas.openxmlformats.org/officeDocument/2006/relationships">
  <sheetPr>
    <pageSetUpPr fitToPage="1"/>
  </sheetPr>
  <dimension ref="A1:FE133"/>
  <sheetViews>
    <sheetView topLeftCell="A42" zoomScale="80" zoomScaleNormal="80" zoomScaleSheetLayoutView="100" workbookViewId="0">
      <selection activeCell="G22" sqref="G22"/>
    </sheetView>
  </sheetViews>
  <sheetFormatPr baseColWidth="10" defaultColWidth="9.140625" defaultRowHeight="15"/>
  <cols>
    <col min="1" max="1" width="3.42578125" style="8" customWidth="1"/>
    <col min="2" max="2" width="51.28515625" style="16" customWidth="1"/>
    <col min="3" max="3" width="17.85546875" style="16" customWidth="1"/>
    <col min="4" max="4" width="15.7109375" style="8" customWidth="1"/>
    <col min="5" max="5" width="75.28515625" style="8" customWidth="1"/>
    <col min="6" max="6" width="4.140625" style="8" customWidth="1"/>
    <col min="7" max="7" width="93.7109375" style="8" customWidth="1"/>
    <col min="8" max="8" width="17.85546875" style="8" customWidth="1"/>
    <col min="9" max="9" width="15" style="8" customWidth="1"/>
    <col min="10" max="10" width="153.28515625" style="8" customWidth="1"/>
    <col min="11" max="11" width="12.140625" style="8" customWidth="1"/>
    <col min="12" max="17" width="10.85546875" style="8" customWidth="1"/>
    <col min="18" max="161" width="9.140625" style="8"/>
    <col min="162" max="16384" width="9.140625" style="16"/>
  </cols>
  <sheetData>
    <row r="1" spans="2:7" s="8" customFormat="1" ht="16.5" customHeight="1"/>
    <row r="2" spans="2:7" s="8" customFormat="1" ht="45" customHeight="1" thickBot="1">
      <c r="B2" s="19" t="s">
        <v>46</v>
      </c>
      <c r="C2" s="133" t="s">
        <v>100</v>
      </c>
      <c r="D2" s="133"/>
      <c r="E2" s="133"/>
    </row>
    <row r="3" spans="2:7" s="8" customFormat="1" ht="20.25" customHeight="1">
      <c r="B3" s="130" t="s">
        <v>60</v>
      </c>
      <c r="C3" s="131"/>
      <c r="D3" s="131" t="s">
        <v>61</v>
      </c>
      <c r="E3" s="132"/>
    </row>
    <row r="4" spans="2:7" s="8" customFormat="1" ht="19.5" customHeight="1" thickBot="1">
      <c r="B4" s="152" t="str">
        <f>'DATOS GENERALES'!C35</f>
        <v>CCV</v>
      </c>
      <c r="C4" s="150"/>
      <c r="D4" s="150" t="str">
        <f>'DATOS GENERALES'!C7</f>
        <v>Uso de energías renovables en la cadena de frío de la leche</v>
      </c>
      <c r="E4" s="151"/>
    </row>
    <row r="5" spans="2:7" s="8" customFormat="1" ht="16.5" customHeight="1" thickBot="1">
      <c r="B5" s="15"/>
    </row>
    <row r="6" spans="2:7" s="8" customFormat="1" ht="15" customHeight="1">
      <c r="B6" s="140" t="s">
        <v>88</v>
      </c>
      <c r="C6" s="141"/>
      <c r="D6" s="141"/>
      <c r="E6" s="142"/>
    </row>
    <row r="7" spans="2:7" s="8" customFormat="1" ht="209.25" customHeight="1" thickBot="1">
      <c r="B7" s="147" t="s">
        <v>185</v>
      </c>
      <c r="C7" s="148"/>
      <c r="D7" s="148"/>
      <c r="E7" s="149"/>
    </row>
    <row r="8" spans="2:7" s="8" customFormat="1" ht="12" customHeight="1" thickBot="1"/>
    <row r="9" spans="2:7" s="8" customFormat="1">
      <c r="B9" s="140" t="s">
        <v>89</v>
      </c>
      <c r="C9" s="141"/>
      <c r="D9" s="141"/>
      <c r="E9" s="142"/>
    </row>
    <row r="10" spans="2:7" s="8" customFormat="1" ht="171" customHeight="1" thickBot="1">
      <c r="B10" s="143" t="s">
        <v>186</v>
      </c>
      <c r="C10" s="138"/>
      <c r="D10" s="138"/>
      <c r="E10" s="139"/>
    </row>
    <row r="11" spans="2:7" s="8" customFormat="1" ht="15.75" customHeight="1" thickBot="1"/>
    <row r="12" spans="2:7" s="8" customFormat="1">
      <c r="B12" s="144" t="s">
        <v>90</v>
      </c>
      <c r="C12" s="145"/>
      <c r="D12" s="145"/>
      <c r="E12" s="146"/>
    </row>
    <row r="13" spans="2:7" s="8" customFormat="1" ht="166.5" customHeight="1" thickBot="1">
      <c r="B13" s="143" t="s">
        <v>134</v>
      </c>
      <c r="C13" s="138"/>
      <c r="D13" s="138"/>
      <c r="E13" s="139"/>
    </row>
    <row r="14" spans="2:7" ht="15" customHeight="1" thickBot="1">
      <c r="B14" s="8"/>
      <c r="C14" s="8"/>
    </row>
    <row r="15" spans="2:7" s="8" customFormat="1" ht="36" customHeight="1">
      <c r="B15" s="144" t="s">
        <v>62</v>
      </c>
      <c r="C15" s="145"/>
      <c r="D15" s="145"/>
      <c r="E15" s="146"/>
      <c r="G15" s="47" t="s">
        <v>64</v>
      </c>
    </row>
    <row r="16" spans="2:7" s="8" customFormat="1" ht="164.25" customHeight="1" thickBot="1">
      <c r="B16" s="143" t="s">
        <v>187</v>
      </c>
      <c r="C16" s="138"/>
      <c r="D16" s="138"/>
      <c r="E16" s="139"/>
      <c r="G16" s="87" t="s">
        <v>135</v>
      </c>
    </row>
    <row r="17" spans="1:7" s="8" customFormat="1" ht="15.75" customHeight="1" thickBot="1"/>
    <row r="18" spans="1:7" s="8" customFormat="1" ht="33" customHeight="1">
      <c r="B18" s="140" t="s">
        <v>63</v>
      </c>
      <c r="C18" s="141"/>
      <c r="D18" s="141"/>
      <c r="E18" s="142"/>
    </row>
    <row r="19" spans="1:7" s="8" customFormat="1" ht="322.5" customHeight="1" thickBot="1">
      <c r="B19" s="143" t="s">
        <v>210</v>
      </c>
      <c r="C19" s="138"/>
      <c r="D19" s="138"/>
      <c r="E19" s="139"/>
    </row>
    <row r="20" spans="1:7" s="8" customFormat="1" ht="17.25" customHeight="1" thickBot="1"/>
    <row r="21" spans="1:7" s="8" customFormat="1" ht="15" customHeight="1">
      <c r="B21" s="144" t="s">
        <v>65</v>
      </c>
      <c r="C21" s="145"/>
      <c r="D21" s="145"/>
      <c r="E21" s="146"/>
    </row>
    <row r="22" spans="1:7" s="8" customFormat="1" ht="338.25" customHeight="1" thickBot="1">
      <c r="B22" s="143" t="s">
        <v>214</v>
      </c>
      <c r="C22" s="138"/>
      <c r="D22" s="138"/>
      <c r="E22" s="139"/>
    </row>
    <row r="23" spans="1:7" ht="15" customHeight="1" thickBot="1">
      <c r="B23" s="8"/>
      <c r="C23" s="8"/>
    </row>
    <row r="24" spans="1:7" s="8" customFormat="1" ht="15" customHeight="1">
      <c r="B24" s="144" t="s">
        <v>66</v>
      </c>
      <c r="C24" s="145"/>
      <c r="D24" s="145"/>
      <c r="E24" s="146"/>
    </row>
    <row r="25" spans="1:7" s="8" customFormat="1" ht="180" customHeight="1" thickBot="1">
      <c r="A25" s="8" t="s">
        <v>37</v>
      </c>
      <c r="B25" s="153" t="s">
        <v>136</v>
      </c>
      <c r="C25" s="154"/>
      <c r="D25" s="154"/>
      <c r="E25" s="155"/>
    </row>
    <row r="26" spans="1:7" s="8" customFormat="1" ht="14.25" customHeight="1" thickBot="1"/>
    <row r="27" spans="1:7" s="8" customFormat="1" ht="15" customHeight="1">
      <c r="B27" s="144" t="s">
        <v>67</v>
      </c>
      <c r="C27" s="145"/>
      <c r="D27" s="145"/>
      <c r="E27" s="146"/>
    </row>
    <row r="28" spans="1:7" s="8" customFormat="1" ht="184.5" customHeight="1" thickBot="1">
      <c r="B28" s="153" t="s">
        <v>188</v>
      </c>
      <c r="C28" s="154"/>
      <c r="D28" s="154"/>
      <c r="E28" s="155"/>
    </row>
    <row r="29" spans="1:7" s="8" customFormat="1" ht="12" customHeight="1" thickBot="1"/>
    <row r="30" spans="1:7" s="8" customFormat="1" ht="33" customHeight="1">
      <c r="B30" s="144" t="s">
        <v>91</v>
      </c>
      <c r="C30" s="145"/>
      <c r="D30" s="145"/>
      <c r="E30" s="146"/>
      <c r="G30" s="47" t="s">
        <v>104</v>
      </c>
    </row>
    <row r="31" spans="1:7" s="8" customFormat="1" ht="221.25" customHeight="1" thickBot="1">
      <c r="B31" s="147" t="s">
        <v>189</v>
      </c>
      <c r="C31" s="148"/>
      <c r="D31" s="148"/>
      <c r="E31" s="149"/>
      <c r="G31" s="85" t="s">
        <v>137</v>
      </c>
    </row>
    <row r="32" spans="1:7" s="8" customFormat="1" ht="15" customHeight="1" thickBot="1"/>
    <row r="33" spans="1:7" s="8" customFormat="1" ht="30">
      <c r="A33" s="8">
        <v>10</v>
      </c>
      <c r="B33" s="140" t="s">
        <v>69</v>
      </c>
      <c r="C33" s="141"/>
      <c r="D33" s="141"/>
      <c r="E33" s="142"/>
      <c r="G33" s="47" t="s">
        <v>68</v>
      </c>
    </row>
    <row r="34" spans="1:7" s="8" customFormat="1" ht="357" customHeight="1" thickBot="1">
      <c r="B34" s="143" t="s">
        <v>190</v>
      </c>
      <c r="C34" s="138"/>
      <c r="D34" s="138"/>
      <c r="E34" s="139"/>
      <c r="G34" s="48" t="s">
        <v>138</v>
      </c>
    </row>
    <row r="35" spans="1:7" s="8" customFormat="1" ht="12.75" customHeight="1" thickBot="1"/>
    <row r="36" spans="1:7" s="8" customFormat="1">
      <c r="B36" s="140" t="s">
        <v>106</v>
      </c>
      <c r="C36" s="141"/>
      <c r="D36" s="141"/>
      <c r="E36" s="142"/>
    </row>
    <row r="37" spans="1:7" s="8" customFormat="1" ht="297" customHeight="1" thickBot="1">
      <c r="B37" s="143" t="s">
        <v>193</v>
      </c>
      <c r="C37" s="138"/>
      <c r="D37" s="138"/>
      <c r="E37" s="139"/>
    </row>
    <row r="38" spans="1:7" s="8" customFormat="1" ht="15.75" customHeight="1" thickBot="1"/>
    <row r="39" spans="1:7" s="8" customFormat="1">
      <c r="B39" s="144" t="s">
        <v>107</v>
      </c>
      <c r="C39" s="145"/>
      <c r="D39" s="145"/>
      <c r="E39" s="146"/>
    </row>
    <row r="40" spans="1:7" s="8" customFormat="1" ht="296.25" customHeight="1" thickBot="1">
      <c r="B40" s="143" t="s">
        <v>191</v>
      </c>
      <c r="C40" s="138"/>
      <c r="D40" s="138"/>
      <c r="E40" s="139"/>
    </row>
    <row r="41" spans="1:7" s="8" customFormat="1" ht="16.5" customHeight="1" thickBot="1"/>
    <row r="42" spans="1:7" s="8" customFormat="1">
      <c r="B42" s="144" t="s">
        <v>105</v>
      </c>
      <c r="C42" s="145"/>
      <c r="D42" s="145"/>
      <c r="E42" s="146"/>
    </row>
    <row r="43" spans="1:7" s="8" customFormat="1" ht="327.75" customHeight="1" thickBot="1">
      <c r="B43" s="143" t="s">
        <v>170</v>
      </c>
      <c r="C43" s="138"/>
      <c r="D43" s="138"/>
      <c r="E43" s="139"/>
    </row>
    <row r="44" spans="1:7" s="8" customFormat="1" ht="13.5" customHeight="1" thickBot="1"/>
    <row r="45" spans="1:7" s="8" customFormat="1" ht="15" customHeight="1">
      <c r="B45" s="140" t="s">
        <v>70</v>
      </c>
      <c r="C45" s="141"/>
      <c r="D45" s="141"/>
      <c r="E45" s="142"/>
    </row>
    <row r="46" spans="1:7" s="8" customFormat="1" ht="291.75" customHeight="1">
      <c r="B46" s="134" t="s">
        <v>213</v>
      </c>
      <c r="C46" s="135"/>
      <c r="D46" s="135"/>
      <c r="E46" s="136"/>
    </row>
    <row r="47" spans="1:7" s="8" customFormat="1" ht="291.75" customHeight="1" thickBot="1">
      <c r="B47" s="137"/>
      <c r="C47" s="138"/>
      <c r="D47" s="138"/>
      <c r="E47" s="139"/>
    </row>
    <row r="48" spans="1:7" s="8" customFormat="1" ht="12" customHeight="1" thickBot="1"/>
    <row r="49" spans="2:5" s="8" customFormat="1">
      <c r="B49" s="140" t="s">
        <v>71</v>
      </c>
      <c r="C49" s="141"/>
      <c r="D49" s="141"/>
      <c r="E49" s="142"/>
    </row>
    <row r="50" spans="2:5" s="8" customFormat="1">
      <c r="B50" s="61" t="s">
        <v>35</v>
      </c>
      <c r="C50" s="80" t="s">
        <v>36</v>
      </c>
      <c r="D50" s="80" t="s">
        <v>72</v>
      </c>
      <c r="E50" s="81" t="s">
        <v>38</v>
      </c>
    </row>
    <row r="51" spans="2:5" s="8" customFormat="1" ht="46.5" customHeight="1">
      <c r="B51" s="90" t="s">
        <v>198</v>
      </c>
      <c r="C51" s="92">
        <v>2</v>
      </c>
      <c r="D51" s="91">
        <v>1</v>
      </c>
      <c r="E51" s="93" t="s">
        <v>197</v>
      </c>
    </row>
    <row r="52" spans="2:5" s="8" customFormat="1" ht="46.5" customHeight="1">
      <c r="B52" s="90" t="s">
        <v>194</v>
      </c>
      <c r="C52" s="92">
        <v>3</v>
      </c>
      <c r="D52" s="91">
        <v>4</v>
      </c>
      <c r="E52" s="93" t="s">
        <v>199</v>
      </c>
    </row>
    <row r="53" spans="2:5" s="8" customFormat="1" ht="46.5" customHeight="1">
      <c r="B53" s="90" t="s">
        <v>200</v>
      </c>
      <c r="C53" s="92">
        <v>2</v>
      </c>
      <c r="D53" s="91">
        <v>3</v>
      </c>
      <c r="E53" s="93" t="s">
        <v>201</v>
      </c>
    </row>
    <row r="54" spans="2:5" s="8" customFormat="1" ht="46.5" customHeight="1">
      <c r="B54" s="90" t="s">
        <v>195</v>
      </c>
      <c r="C54" s="91">
        <v>1</v>
      </c>
      <c r="D54" s="91">
        <v>2</v>
      </c>
      <c r="E54" s="93" t="s">
        <v>202</v>
      </c>
    </row>
    <row r="55" spans="2:5" s="8" customFormat="1" ht="46.5" customHeight="1">
      <c r="B55" s="90" t="s">
        <v>203</v>
      </c>
      <c r="C55" s="91">
        <v>1</v>
      </c>
      <c r="D55" s="91">
        <v>4</v>
      </c>
      <c r="E55" s="93" t="s">
        <v>204</v>
      </c>
    </row>
    <row r="56" spans="2:5" s="8" customFormat="1" ht="46.5" customHeight="1">
      <c r="B56" s="90" t="s">
        <v>196</v>
      </c>
      <c r="C56" s="91">
        <v>3</v>
      </c>
      <c r="D56" s="91">
        <v>5</v>
      </c>
      <c r="E56" s="93" t="s">
        <v>206</v>
      </c>
    </row>
    <row r="57" spans="2:5" s="8" customFormat="1" ht="46.5" customHeight="1">
      <c r="B57" s="90" t="s">
        <v>207</v>
      </c>
      <c r="C57" s="91">
        <v>2</v>
      </c>
      <c r="D57" s="91">
        <v>4</v>
      </c>
      <c r="E57" s="93" t="s">
        <v>208</v>
      </c>
    </row>
    <row r="58" spans="2:5" s="8" customFormat="1" ht="46.5" customHeight="1">
      <c r="B58" s="90" t="s">
        <v>205</v>
      </c>
      <c r="C58" s="91">
        <v>2</v>
      </c>
      <c r="D58" s="91">
        <v>4</v>
      </c>
      <c r="E58" s="93" t="s">
        <v>209</v>
      </c>
    </row>
    <row r="59" spans="2:5" s="8" customFormat="1" ht="46.5" customHeight="1">
      <c r="B59" s="90" t="s">
        <v>211</v>
      </c>
      <c r="C59" s="62">
        <v>3</v>
      </c>
      <c r="D59" s="62">
        <v>4</v>
      </c>
      <c r="E59" s="93" t="s">
        <v>212</v>
      </c>
    </row>
    <row r="60" spans="2:5" s="8" customFormat="1" ht="46.5" customHeight="1" thickBot="1">
      <c r="B60" s="63"/>
      <c r="C60" s="64"/>
      <c r="D60" s="64"/>
      <c r="E60" s="65"/>
    </row>
    <row r="61" spans="2:5" s="8" customFormat="1"/>
    <row r="62" spans="2:5" s="8" customFormat="1"/>
    <row r="63" spans="2:5">
      <c r="B63" s="8"/>
      <c r="C63" s="8"/>
    </row>
    <row r="64" spans="2:5">
      <c r="B64" s="8"/>
      <c r="C64" s="8" t="s">
        <v>37</v>
      </c>
    </row>
    <row r="65" spans="2:3">
      <c r="B65" s="8"/>
      <c r="C65" s="8"/>
    </row>
    <row r="66" spans="2:3">
      <c r="B66" s="8"/>
      <c r="C66" s="8"/>
    </row>
    <row r="67" spans="2:3">
      <c r="B67" s="8"/>
      <c r="C67" s="8"/>
    </row>
    <row r="68" spans="2:3">
      <c r="B68" s="8"/>
      <c r="C68" s="8"/>
    </row>
    <row r="69" spans="2:3">
      <c r="B69" s="8"/>
      <c r="C69" s="8"/>
    </row>
    <row r="70" spans="2:3">
      <c r="B70" s="8"/>
      <c r="C70" s="8"/>
    </row>
    <row r="71" spans="2:3">
      <c r="B71" s="8"/>
      <c r="C71" s="8"/>
    </row>
    <row r="72" spans="2:3">
      <c r="B72" s="8"/>
      <c r="C72" s="8"/>
    </row>
    <row r="73" spans="2:3" s="8" customFormat="1"/>
    <row r="74" spans="2:3" s="8" customFormat="1"/>
    <row r="75" spans="2:3" s="8" customFormat="1"/>
    <row r="76" spans="2:3" s="8" customFormat="1"/>
    <row r="77" spans="2:3" s="8" customFormat="1"/>
    <row r="78" spans="2:3" s="8" customFormat="1"/>
    <row r="79" spans="2:3" s="8" customFormat="1"/>
    <row r="80" spans="2:3" s="8" customFormat="1"/>
    <row r="81" spans="4:4" s="8" customFormat="1"/>
    <row r="82" spans="4:4" s="8" customFormat="1"/>
    <row r="83" spans="4:4" s="8" customFormat="1">
      <c r="D83" s="8" t="s">
        <v>37</v>
      </c>
    </row>
    <row r="84" spans="4:4" s="8" customFormat="1"/>
    <row r="85" spans="4:4" s="8" customFormat="1"/>
    <row r="86" spans="4:4" s="8" customFormat="1"/>
    <row r="87" spans="4:4" s="8" customFormat="1"/>
    <row r="88" spans="4:4" s="8" customFormat="1"/>
    <row r="89" spans="4:4" s="8" customFormat="1"/>
    <row r="90" spans="4:4" s="8" customFormat="1"/>
    <row r="91" spans="4:4" s="8" customFormat="1"/>
    <row r="92" spans="4:4" s="8" customFormat="1"/>
    <row r="93" spans="4:4" s="8" customFormat="1"/>
    <row r="94" spans="4:4" s="8" customFormat="1"/>
    <row r="95" spans="4:4" s="8" customFormat="1"/>
    <row r="96" spans="4:4" s="8" customFormat="1"/>
    <row r="97" s="8" customFormat="1"/>
    <row r="98" s="8" customFormat="1"/>
    <row r="99" s="8" customFormat="1"/>
    <row r="100" s="8" customFormat="1"/>
    <row r="101" s="8" customFormat="1"/>
    <row r="102" s="8" customFormat="1"/>
    <row r="103" s="8" customFormat="1"/>
    <row r="104" s="8" customFormat="1"/>
    <row r="105" s="8" customFormat="1"/>
    <row r="106" s="8" customFormat="1"/>
    <row r="107" s="8" customFormat="1"/>
    <row r="108" s="8" customFormat="1"/>
    <row r="109" s="8" customFormat="1"/>
    <row r="110" s="8" customFormat="1"/>
    <row r="111" s="8" customFormat="1"/>
    <row r="112" s="8" customFormat="1"/>
    <row r="113" s="8" customFormat="1"/>
    <row r="114" s="8" customFormat="1"/>
    <row r="115" s="8" customFormat="1"/>
    <row r="116" s="8" customFormat="1"/>
    <row r="117" s="8" customFormat="1"/>
    <row r="118" s="8" customFormat="1"/>
    <row r="119" s="8" customFormat="1"/>
    <row r="120" s="8" customFormat="1"/>
    <row r="121" s="8" customFormat="1"/>
    <row r="122" s="8" customFormat="1"/>
    <row r="123" s="8" customFormat="1"/>
    <row r="124" s="8" customFormat="1"/>
    <row r="125" s="8" customFormat="1"/>
    <row r="126" s="8" customFormat="1"/>
    <row r="127" s="8" customFormat="1"/>
    <row r="128" s="8" customFormat="1"/>
    <row r="129" s="8" customFormat="1"/>
    <row r="130" s="8" customFormat="1"/>
    <row r="131" s="8" customFormat="1"/>
    <row r="132" s="8" customFormat="1"/>
    <row r="133" s="8" customFormat="1"/>
  </sheetData>
  <sheetProtection password="C64D" sheet="1" objects="1" scenarios="1" formatCells="0" insertHyperlinks="0"/>
  <mergeCells count="34">
    <mergeCell ref="B49:E49"/>
    <mergeCell ref="B30:E30"/>
    <mergeCell ref="B24:E24"/>
    <mergeCell ref="B25:E25"/>
    <mergeCell ref="B22:E22"/>
    <mergeCell ref="B28:E28"/>
    <mergeCell ref="B27:E27"/>
    <mergeCell ref="B45:E45"/>
    <mergeCell ref="B39:E39"/>
    <mergeCell ref="B40:E40"/>
    <mergeCell ref="B42:E42"/>
    <mergeCell ref="B43:E43"/>
    <mergeCell ref="B18:E18"/>
    <mergeCell ref="B19:E19"/>
    <mergeCell ref="B21:E21"/>
    <mergeCell ref="D4:E4"/>
    <mergeCell ref="B4:C4"/>
    <mergeCell ref="B15:E15"/>
    <mergeCell ref="B3:C3"/>
    <mergeCell ref="D3:E3"/>
    <mergeCell ref="C2:E2"/>
    <mergeCell ref="B46:E47"/>
    <mergeCell ref="B9:E9"/>
    <mergeCell ref="B10:E10"/>
    <mergeCell ref="B12:E12"/>
    <mergeCell ref="B6:E6"/>
    <mergeCell ref="B7:E7"/>
    <mergeCell ref="B31:E31"/>
    <mergeCell ref="B33:E33"/>
    <mergeCell ref="B34:E34"/>
    <mergeCell ref="B36:E36"/>
    <mergeCell ref="B37:E37"/>
    <mergeCell ref="B13:E13"/>
    <mergeCell ref="B16:E16"/>
  </mergeCells>
  <dataValidations count="9">
    <dataValidation type="textLength" operator="lessThanOrEqual" allowBlank="1" showInputMessage="1" showErrorMessage="1" error="El número de caracteres introducidos es mayor que 500" sqref="B35 B38 B41 B48 B44">
      <formula1>500</formula1>
    </dataValidation>
    <dataValidation type="textLength" operator="lessThanOrEqual" allowBlank="1" showInputMessage="1" showErrorMessage="1" error="El número de caracteres introducidos es mayor que 1000" sqref="B8 B31:E31 B7:E7 B20 B17 B25:E25 G16 B11 G31 G34 B26 B29 B28:E28">
      <formula1>1000</formula1>
    </dataValidation>
    <dataValidation type="textLength" operator="lessThanOrEqual" allowBlank="1" showInputMessage="1" showErrorMessage="1" error="El número de caracteres introducidos es mayor que 3000" sqref="B46:E47 B32 C50:D50 B50 E50">
      <formula1>3000</formula1>
    </dataValidation>
    <dataValidation type="textLength" operator="lessThanOrEqual" allowBlank="1" showInputMessage="1" showErrorMessage="1" error="El número de caracteres introducidos es mayor que 800" sqref="B10:E10 B13:E13 B16:E16">
      <formula1>800</formula1>
    </dataValidation>
    <dataValidation type="textLength" operator="lessThanOrEqual" allowBlank="1" showInputMessage="1" showErrorMessage="1" error="El número de caracteres introducidos es mayor que 2000" sqref="B19:E19 B22:E22 B34:E34">
      <formula1>2000</formula1>
    </dataValidation>
    <dataValidation type="textLength" operator="lessThanOrEqual" allowBlank="1" showInputMessage="1" showErrorMessage="1" error="El número de caracteres introducidos es mayor que 1500" sqref="B37:E37 B40:E40 B43:E43">
      <formula1>1500</formula1>
    </dataValidation>
    <dataValidation type="textLength" operator="lessThanOrEqual" allowBlank="1" showInputMessage="1" showErrorMessage="1" error="El número de caracteres introducidos es mayor que 1" sqref="C51:D60">
      <formula1>1</formula1>
    </dataValidation>
    <dataValidation type="textLength" operator="lessThanOrEqual" allowBlank="1" showInputMessage="1" showErrorMessage="1" error="El número de caracteres introducidos es mayor que 60" sqref="B51:B60">
      <formula1>60</formula1>
    </dataValidation>
    <dataValidation type="textLength" operator="lessThanOrEqual" allowBlank="1" showInputMessage="1" showErrorMessage="1" error="El número de caracteres introducidos es mayor que 140" sqref="E51:E60">
      <formula1>140</formula1>
    </dataValidation>
  </dataValidations>
  <hyperlinks>
    <hyperlink ref="G16" display="http://www.vtfoodatlas.com/assets/resources/files/Solar%20on%20a%20Dairy%20Farm_McKnight%20Farm_Final.pdf_x000a__x000a_http://www.jestr.org/downloads/Volume7Issue3/fulltext227314.pdf_x000a__x000a_http://www.mcgill.ca/bits/files/bits/photovoltaic_system_design_at_kendall_dairy_fa"/>
  </hyperlinks>
  <pageMargins left="0.7" right="0.7" top="0.75" bottom="0.75" header="0.3" footer="0.3"/>
  <pageSetup paperSize="9" scale="54" fitToHeight="0" orientation="portrait" r:id="rId1"/>
  <rowBreaks count="3" manualBreakCount="3">
    <brk id="19" min="1" max="4" man="1"/>
    <brk id="32" min="1" max="4" man="1"/>
    <brk id="47" min="1" max="4" man="1"/>
  </rowBreaks>
</worksheet>
</file>

<file path=xl/worksheets/sheet3.xml><?xml version="1.0" encoding="utf-8"?>
<worksheet xmlns="http://schemas.openxmlformats.org/spreadsheetml/2006/main" xmlns:r="http://schemas.openxmlformats.org/officeDocument/2006/relationships">
  <sheetPr>
    <pageSetUpPr fitToPage="1"/>
  </sheetPr>
  <dimension ref="A1:DZ686"/>
  <sheetViews>
    <sheetView tabSelected="1" topLeftCell="A10" zoomScaleNormal="100" zoomScaleSheetLayoutView="100" workbookViewId="0">
      <selection activeCell="C6" sqref="C6"/>
    </sheetView>
  </sheetViews>
  <sheetFormatPr baseColWidth="10" defaultColWidth="11.42578125" defaultRowHeight="15"/>
  <cols>
    <col min="1" max="1" width="11.42578125" style="8"/>
    <col min="2" max="3" width="27" style="16" customWidth="1"/>
    <col min="4" max="4" width="13.140625" style="16" customWidth="1"/>
    <col min="5" max="5" width="20.7109375" style="16" customWidth="1"/>
    <col min="6" max="6" width="14.85546875" style="16" customWidth="1"/>
    <col min="7" max="7" width="11.85546875" style="16" bestFit="1" customWidth="1"/>
    <col min="8" max="13" width="11.42578125" style="16"/>
    <col min="14" max="130" width="11.42578125" style="8"/>
    <col min="131" max="16384" width="11.42578125" style="16"/>
  </cols>
  <sheetData>
    <row r="1" spans="2:13" s="8" customFormat="1">
      <c r="B1" s="17" t="s">
        <v>51</v>
      </c>
      <c r="C1" s="17"/>
    </row>
    <row r="2" spans="2:13" s="8" customFormat="1" ht="98.25" customHeight="1">
      <c r="B2" s="113" t="s">
        <v>101</v>
      </c>
      <c r="C2" s="113"/>
      <c r="D2" s="113"/>
      <c r="E2" s="113"/>
      <c r="F2" s="113"/>
      <c r="G2" s="113"/>
      <c r="H2" s="113"/>
      <c r="I2" s="113"/>
      <c r="J2" s="113"/>
      <c r="K2" s="113"/>
    </row>
    <row r="3" spans="2:13" s="8" customFormat="1" ht="15.75" thickBot="1"/>
    <row r="4" spans="2:13" ht="60" customHeight="1">
      <c r="B4" s="158" t="s">
        <v>53</v>
      </c>
      <c r="C4" s="158" t="s">
        <v>74</v>
      </c>
      <c r="D4" s="162" t="s">
        <v>93</v>
      </c>
      <c r="E4" s="164" t="s">
        <v>94</v>
      </c>
      <c r="F4" s="166" t="s">
        <v>95</v>
      </c>
      <c r="G4" s="167"/>
      <c r="H4" s="156" t="s">
        <v>96</v>
      </c>
      <c r="I4" s="157"/>
      <c r="J4" s="168" t="s">
        <v>98</v>
      </c>
      <c r="K4" s="169"/>
      <c r="L4" s="8"/>
      <c r="M4" s="21" t="s">
        <v>47</v>
      </c>
    </row>
    <row r="5" spans="2:13" ht="30.75" thickBot="1">
      <c r="B5" s="159"/>
      <c r="C5" s="159"/>
      <c r="D5" s="163"/>
      <c r="E5" s="165"/>
      <c r="F5" s="50" t="s">
        <v>48</v>
      </c>
      <c r="G5" s="51" t="s">
        <v>49</v>
      </c>
      <c r="H5" s="51" t="s">
        <v>48</v>
      </c>
      <c r="I5" s="52" t="s">
        <v>49</v>
      </c>
      <c r="J5" s="34" t="s">
        <v>48</v>
      </c>
      <c r="K5" s="35" t="s">
        <v>49</v>
      </c>
      <c r="L5" s="8"/>
      <c r="M5" s="22"/>
    </row>
    <row r="6" spans="2:13" ht="21" customHeight="1">
      <c r="B6" s="89"/>
      <c r="C6" s="89"/>
      <c r="D6" s="28">
        <f t="shared" ref="D6" si="0">E6+J6+K6</f>
        <v>0</v>
      </c>
      <c r="E6" s="40"/>
      <c r="F6" s="32"/>
      <c r="G6" s="24"/>
      <c r="H6" s="24"/>
      <c r="I6" s="25"/>
      <c r="J6" s="66">
        <f t="shared" ref="J6" si="1">F6+H6</f>
        <v>0</v>
      </c>
      <c r="K6" s="67">
        <f t="shared" ref="K6" si="2">G6+I6</f>
        <v>0</v>
      </c>
      <c r="L6" s="8"/>
      <c r="M6" s="23" t="str">
        <f>IF(D6=(E6+F6+G6+H6+I6),"OK","ERROR")</f>
        <v>OK</v>
      </c>
    </row>
    <row r="7" spans="2:13" ht="60">
      <c r="B7" s="76" t="s">
        <v>171</v>
      </c>
      <c r="C7" s="76" t="s">
        <v>172</v>
      </c>
      <c r="D7" s="29">
        <f>E7+J7+K7</f>
        <v>282000</v>
      </c>
      <c r="E7" s="41">
        <v>164000</v>
      </c>
      <c r="F7" s="32">
        <v>98000</v>
      </c>
      <c r="G7" s="26"/>
      <c r="H7" s="26">
        <v>20000</v>
      </c>
      <c r="I7" s="27"/>
      <c r="J7" s="68">
        <f>F7+H7</f>
        <v>118000</v>
      </c>
      <c r="K7" s="69">
        <f>G7+I7</f>
        <v>0</v>
      </c>
      <c r="L7" s="8"/>
      <c r="M7" s="23" t="str">
        <f>IF(D7=(E7+F7+G7+H7+I7),"OK","ERROR")</f>
        <v>OK</v>
      </c>
    </row>
    <row r="8" spans="2:13" ht="60">
      <c r="B8" s="77" t="s">
        <v>173</v>
      </c>
      <c r="C8" s="76" t="s">
        <v>174</v>
      </c>
      <c r="D8" s="29">
        <f t="shared" ref="D8:D19" si="3">E8+J8+K8</f>
        <v>30000</v>
      </c>
      <c r="E8" s="41">
        <v>17000</v>
      </c>
      <c r="F8" s="33">
        <v>13000</v>
      </c>
      <c r="G8" s="26"/>
      <c r="H8" s="26"/>
      <c r="I8" s="27"/>
      <c r="J8" s="68">
        <f t="shared" ref="J8:J19" si="4">F8+H8</f>
        <v>13000</v>
      </c>
      <c r="K8" s="69">
        <f t="shared" ref="K8:K19" si="5">G8+I8</f>
        <v>0</v>
      </c>
      <c r="L8" s="8"/>
      <c r="M8" s="23" t="str">
        <f t="shared" ref="M8:M20" si="6">IF(D8=(E8+F8+G8+H8+I8),"OK","ERROR")</f>
        <v>OK</v>
      </c>
    </row>
    <row r="9" spans="2:13" ht="60">
      <c r="B9" s="88" t="s">
        <v>175</v>
      </c>
      <c r="C9" s="76" t="s">
        <v>174</v>
      </c>
      <c r="D9" s="29">
        <f t="shared" si="3"/>
        <v>8000</v>
      </c>
      <c r="E9" s="41">
        <v>5000</v>
      </c>
      <c r="F9" s="33">
        <v>3000</v>
      </c>
      <c r="G9" s="26"/>
      <c r="H9" s="26"/>
      <c r="I9" s="27"/>
      <c r="J9" s="68">
        <f t="shared" si="4"/>
        <v>3000</v>
      </c>
      <c r="K9" s="69">
        <f t="shared" si="5"/>
        <v>0</v>
      </c>
      <c r="L9" s="8"/>
      <c r="M9" s="23" t="str">
        <f t="shared" si="6"/>
        <v>OK</v>
      </c>
    </row>
    <row r="10" spans="2:13">
      <c r="B10" s="77" t="s">
        <v>176</v>
      </c>
      <c r="C10" s="76" t="s">
        <v>177</v>
      </c>
      <c r="D10" s="29">
        <f t="shared" si="3"/>
        <v>18000</v>
      </c>
      <c r="E10" s="41"/>
      <c r="F10" s="33">
        <v>18000</v>
      </c>
      <c r="G10" s="26"/>
      <c r="H10" s="26"/>
      <c r="I10" s="27"/>
      <c r="J10" s="68">
        <f t="shared" si="4"/>
        <v>18000</v>
      </c>
      <c r="K10" s="69">
        <f t="shared" si="5"/>
        <v>0</v>
      </c>
      <c r="L10" s="8"/>
      <c r="M10" s="23" t="str">
        <f t="shared" si="6"/>
        <v>OK</v>
      </c>
    </row>
    <row r="11" spans="2:13" ht="30">
      <c r="B11" s="77" t="s">
        <v>178</v>
      </c>
      <c r="C11" s="76"/>
      <c r="D11" s="29">
        <f t="shared" si="3"/>
        <v>10000</v>
      </c>
      <c r="E11" s="41">
        <v>10000</v>
      </c>
      <c r="F11" s="33"/>
      <c r="G11" s="26"/>
      <c r="H11" s="26"/>
      <c r="I11" s="27"/>
      <c r="J11" s="68">
        <f t="shared" si="4"/>
        <v>0</v>
      </c>
      <c r="K11" s="69">
        <f t="shared" si="5"/>
        <v>0</v>
      </c>
      <c r="L11" s="8"/>
      <c r="M11" s="23" t="str">
        <f t="shared" si="6"/>
        <v>OK</v>
      </c>
    </row>
    <row r="12" spans="2:13" ht="45">
      <c r="B12" s="77" t="s">
        <v>179</v>
      </c>
      <c r="C12" s="76"/>
      <c r="D12" s="29">
        <f t="shared" si="3"/>
        <v>20000</v>
      </c>
      <c r="E12" s="41"/>
      <c r="F12" s="33"/>
      <c r="G12" s="26"/>
      <c r="H12" s="26"/>
      <c r="I12" s="27">
        <v>20000</v>
      </c>
      <c r="J12" s="68">
        <f t="shared" si="4"/>
        <v>0</v>
      </c>
      <c r="K12" s="69">
        <f t="shared" si="5"/>
        <v>20000</v>
      </c>
      <c r="L12" s="8"/>
      <c r="M12" s="23" t="str">
        <f t="shared" si="6"/>
        <v>OK</v>
      </c>
    </row>
    <row r="13" spans="2:13" ht="30">
      <c r="B13" s="77" t="s">
        <v>180</v>
      </c>
      <c r="C13" s="76"/>
      <c r="D13" s="29">
        <f t="shared" si="3"/>
        <v>8000</v>
      </c>
      <c r="E13" s="41"/>
      <c r="F13" s="33"/>
      <c r="G13" s="26">
        <v>8000</v>
      </c>
      <c r="H13" s="26"/>
      <c r="I13" s="27"/>
      <c r="J13" s="68">
        <f t="shared" si="4"/>
        <v>0</v>
      </c>
      <c r="K13" s="69">
        <f t="shared" si="5"/>
        <v>8000</v>
      </c>
      <c r="L13" s="8"/>
      <c r="M13" s="23" t="str">
        <f t="shared" si="6"/>
        <v>OK</v>
      </c>
    </row>
    <row r="14" spans="2:13" ht="60">
      <c r="B14" s="77" t="s">
        <v>181</v>
      </c>
      <c r="C14" s="76"/>
      <c r="D14" s="29">
        <f t="shared" si="3"/>
        <v>8000</v>
      </c>
      <c r="E14" s="41"/>
      <c r="F14" s="33"/>
      <c r="G14" s="26">
        <v>8000</v>
      </c>
      <c r="H14" s="26"/>
      <c r="I14" s="27"/>
      <c r="J14" s="68">
        <f t="shared" si="4"/>
        <v>0</v>
      </c>
      <c r="K14" s="69">
        <f t="shared" si="5"/>
        <v>8000</v>
      </c>
      <c r="L14" s="8"/>
      <c r="M14" s="23" t="str">
        <f t="shared" si="6"/>
        <v>OK</v>
      </c>
    </row>
    <row r="15" spans="2:13" ht="45">
      <c r="B15" s="77" t="s">
        <v>182</v>
      </c>
      <c r="C15" s="76"/>
      <c r="D15" s="29">
        <f t="shared" si="3"/>
        <v>10000</v>
      </c>
      <c r="E15" s="41"/>
      <c r="F15" s="33"/>
      <c r="G15" s="26">
        <v>10000</v>
      </c>
      <c r="H15" s="26"/>
      <c r="I15" s="27"/>
      <c r="J15" s="68">
        <f t="shared" si="4"/>
        <v>0</v>
      </c>
      <c r="K15" s="69">
        <f t="shared" si="5"/>
        <v>10000</v>
      </c>
      <c r="L15" s="8"/>
      <c r="M15" s="23" t="str">
        <f t="shared" si="6"/>
        <v>OK</v>
      </c>
    </row>
    <row r="16" spans="2:13">
      <c r="B16" s="77"/>
      <c r="C16" s="76"/>
      <c r="D16" s="29">
        <f t="shared" si="3"/>
        <v>0</v>
      </c>
      <c r="E16" s="41"/>
      <c r="F16" s="33"/>
      <c r="G16" s="26"/>
      <c r="H16" s="26"/>
      <c r="I16" s="27"/>
      <c r="J16" s="68">
        <f t="shared" si="4"/>
        <v>0</v>
      </c>
      <c r="K16" s="69">
        <f t="shared" si="5"/>
        <v>0</v>
      </c>
      <c r="L16" s="8"/>
      <c r="M16" s="23" t="str">
        <f t="shared" si="6"/>
        <v>OK</v>
      </c>
    </row>
    <row r="17" spans="2:13">
      <c r="B17" s="77"/>
      <c r="C17" s="76"/>
      <c r="D17" s="29">
        <f t="shared" si="3"/>
        <v>0</v>
      </c>
      <c r="E17" s="41"/>
      <c r="F17" s="33"/>
      <c r="G17" s="26"/>
      <c r="H17" s="26"/>
      <c r="I17" s="27"/>
      <c r="J17" s="68">
        <f t="shared" si="4"/>
        <v>0</v>
      </c>
      <c r="K17" s="69">
        <f t="shared" si="5"/>
        <v>0</v>
      </c>
      <c r="L17" s="8"/>
      <c r="M17" s="23" t="str">
        <f t="shared" si="6"/>
        <v>OK</v>
      </c>
    </row>
    <row r="18" spans="2:13">
      <c r="B18" s="77"/>
      <c r="C18" s="76"/>
      <c r="D18" s="29">
        <f t="shared" si="3"/>
        <v>0</v>
      </c>
      <c r="E18" s="41"/>
      <c r="F18" s="33"/>
      <c r="G18" s="26"/>
      <c r="H18" s="26"/>
      <c r="I18" s="27"/>
      <c r="J18" s="68">
        <f t="shared" si="4"/>
        <v>0</v>
      </c>
      <c r="K18" s="69">
        <f t="shared" si="5"/>
        <v>0</v>
      </c>
      <c r="L18" s="8"/>
      <c r="M18" s="23" t="str">
        <f t="shared" si="6"/>
        <v>OK</v>
      </c>
    </row>
    <row r="19" spans="2:13" ht="15.75" thickBot="1">
      <c r="B19" s="78"/>
      <c r="C19" s="79"/>
      <c r="D19" s="30">
        <f t="shared" si="3"/>
        <v>0</v>
      </c>
      <c r="E19" s="41"/>
      <c r="F19" s="33"/>
      <c r="G19" s="26"/>
      <c r="H19" s="26"/>
      <c r="I19" s="27"/>
      <c r="J19" s="68">
        <f t="shared" si="4"/>
        <v>0</v>
      </c>
      <c r="K19" s="69">
        <f t="shared" si="5"/>
        <v>0</v>
      </c>
      <c r="L19" s="8"/>
      <c r="M19" s="23" t="str">
        <f t="shared" si="6"/>
        <v>OK</v>
      </c>
    </row>
    <row r="20" spans="2:13" ht="15.75" thickBot="1">
      <c r="B20" s="160" t="s">
        <v>55</v>
      </c>
      <c r="C20" s="161"/>
      <c r="D20" s="31">
        <f>SUM(D6:D19)</f>
        <v>394000</v>
      </c>
      <c r="E20" s="53">
        <f>ROUND(SUM(E6:E19),0)</f>
        <v>196000</v>
      </c>
      <c r="F20" s="54">
        <f t="shared" ref="F20:K20" si="7">ROUND(SUM(F6:F19),0)</f>
        <v>132000</v>
      </c>
      <c r="G20" s="55">
        <f t="shared" si="7"/>
        <v>26000</v>
      </c>
      <c r="H20" s="55">
        <f t="shared" si="7"/>
        <v>20000</v>
      </c>
      <c r="I20" s="56">
        <f t="shared" si="7"/>
        <v>20000</v>
      </c>
      <c r="J20" s="36">
        <f t="shared" si="7"/>
        <v>152000</v>
      </c>
      <c r="K20" s="37">
        <f t="shared" si="7"/>
        <v>46000</v>
      </c>
      <c r="L20" s="8"/>
      <c r="M20" s="23" t="str">
        <f t="shared" si="6"/>
        <v>OK</v>
      </c>
    </row>
    <row r="21" spans="2:13" ht="15.75" thickBot="1">
      <c r="B21" s="160" t="s">
        <v>50</v>
      </c>
      <c r="C21" s="161"/>
      <c r="D21" s="49">
        <v>1</v>
      </c>
      <c r="E21" s="57">
        <f>E20/$D$20</f>
        <v>0.49746192893401014</v>
      </c>
      <c r="F21" s="58">
        <f t="shared" ref="F21:K21" si="8">F20/$D$20</f>
        <v>0.3350253807106599</v>
      </c>
      <c r="G21" s="59">
        <f t="shared" si="8"/>
        <v>6.5989847715736044E-2</v>
      </c>
      <c r="H21" s="59">
        <f t="shared" ref="H21:I21" si="9">H20/$D$20</f>
        <v>5.0761421319796954E-2</v>
      </c>
      <c r="I21" s="60">
        <f t="shared" si="9"/>
        <v>5.0761421319796954E-2</v>
      </c>
      <c r="J21" s="38">
        <f t="shared" si="8"/>
        <v>0.38578680203045684</v>
      </c>
      <c r="K21" s="39">
        <f t="shared" si="8"/>
        <v>0.116751269035533</v>
      </c>
      <c r="L21" s="8"/>
      <c r="M21" s="22"/>
    </row>
    <row r="22" spans="2:13">
      <c r="B22" s="8"/>
      <c r="C22" s="8"/>
      <c r="D22" s="8"/>
      <c r="E22" s="8"/>
      <c r="F22" s="8"/>
      <c r="G22" s="8"/>
      <c r="H22" s="8"/>
      <c r="I22" s="8"/>
      <c r="J22" s="8"/>
      <c r="K22" s="8"/>
      <c r="L22" s="8"/>
      <c r="M22" s="8"/>
    </row>
    <row r="23" spans="2:13">
      <c r="B23" s="8"/>
      <c r="C23" s="8"/>
      <c r="D23" s="8"/>
      <c r="E23" s="8"/>
      <c r="F23" s="8"/>
      <c r="G23" s="8"/>
      <c r="H23" s="8"/>
      <c r="I23" s="8"/>
      <c r="J23" s="8"/>
      <c r="K23" s="8"/>
      <c r="L23" s="8"/>
      <c r="M23" s="8"/>
    </row>
    <row r="24" spans="2:13">
      <c r="B24" s="171" t="s">
        <v>54</v>
      </c>
      <c r="C24" s="171"/>
      <c r="D24" s="171"/>
      <c r="E24" s="171"/>
      <c r="F24" s="171"/>
      <c r="G24" s="171"/>
      <c r="H24" s="70"/>
      <c r="I24" s="70"/>
      <c r="J24" s="70"/>
      <c r="K24" s="70"/>
      <c r="L24" s="8"/>
      <c r="M24" s="8"/>
    </row>
    <row r="25" spans="2:13" ht="15.75" customHeight="1">
      <c r="B25" s="170" t="s">
        <v>102</v>
      </c>
      <c r="C25" s="170"/>
      <c r="D25" s="170"/>
      <c r="E25" s="170"/>
      <c r="F25" s="170"/>
      <c r="G25" s="42" t="str">
        <f>IF(E20&gt;=100000,"OK","ERROR")</f>
        <v>OK</v>
      </c>
      <c r="H25" s="70"/>
      <c r="I25" s="70"/>
      <c r="J25" s="70"/>
      <c r="K25" s="70"/>
      <c r="L25" s="8"/>
      <c r="M25" s="8"/>
    </row>
    <row r="26" spans="2:13" ht="15.75" customHeight="1">
      <c r="B26" s="170" t="s">
        <v>103</v>
      </c>
      <c r="C26" s="170"/>
      <c r="D26" s="170"/>
      <c r="E26" s="170"/>
      <c r="F26" s="170"/>
      <c r="G26" s="42" t="str">
        <f>IF(E20&lt;=250000,"OK","ERROR")</f>
        <v>OK</v>
      </c>
      <c r="H26" s="70"/>
      <c r="I26" s="70"/>
      <c r="J26" s="70"/>
      <c r="K26" s="70"/>
      <c r="L26" s="8"/>
      <c r="M26" s="8"/>
    </row>
    <row r="27" spans="2:13" ht="15.75" customHeight="1">
      <c r="B27" s="170" t="s">
        <v>75</v>
      </c>
      <c r="C27" s="170"/>
      <c r="D27" s="170"/>
      <c r="E27" s="170"/>
      <c r="F27" s="170"/>
      <c r="G27" s="42" t="str">
        <f>IF(E20&lt;=(D20/2),"OK","ERROR")</f>
        <v>OK</v>
      </c>
      <c r="H27" s="70"/>
      <c r="I27" s="70"/>
      <c r="J27" s="70"/>
      <c r="K27" s="70"/>
      <c r="L27" s="8"/>
      <c r="M27" s="8"/>
    </row>
    <row r="28" spans="2:13" ht="15.75" customHeight="1">
      <c r="B28" s="170" t="s">
        <v>97</v>
      </c>
      <c r="C28" s="170"/>
      <c r="D28" s="170"/>
      <c r="E28" s="170"/>
      <c r="F28" s="170"/>
      <c r="G28" s="42" t="str">
        <f>IF(K20&lt;=(E20*0.4),"OK","ERROR")</f>
        <v>OK</v>
      </c>
      <c r="H28" s="70"/>
      <c r="I28" s="70"/>
      <c r="J28" s="70"/>
      <c r="K28" s="70"/>
      <c r="L28" s="8"/>
      <c r="M28" s="8"/>
    </row>
    <row r="29" spans="2:13" s="8" customFormat="1"/>
    <row r="30" spans="2:13" s="8" customFormat="1">
      <c r="I30" s="71"/>
    </row>
    <row r="31" spans="2:13" s="8" customFormat="1">
      <c r="G31" s="42"/>
    </row>
    <row r="32" spans="2:13" s="8" customFormat="1"/>
    <row r="33" spans="2:2" s="8" customFormat="1"/>
    <row r="34" spans="2:2" s="8" customFormat="1">
      <c r="B34" s="72"/>
    </row>
    <row r="35" spans="2:2" s="8" customFormat="1">
      <c r="B35" s="73"/>
    </row>
    <row r="36" spans="2:2" s="8" customFormat="1">
      <c r="B36" s="72"/>
    </row>
    <row r="37" spans="2:2" s="8" customFormat="1">
      <c r="B37" s="74"/>
    </row>
    <row r="38" spans="2:2" s="8" customFormat="1"/>
    <row r="39" spans="2:2" s="8" customFormat="1"/>
    <row r="40" spans="2:2" s="8" customFormat="1">
      <c r="B40" s="75"/>
    </row>
    <row r="41" spans="2:2" s="8" customFormat="1"/>
    <row r="42" spans="2:2" s="8" customFormat="1"/>
    <row r="43" spans="2:2" s="8" customFormat="1"/>
    <row r="44" spans="2:2" s="8" customFormat="1"/>
    <row r="45" spans="2:2" s="8" customFormat="1"/>
    <row r="46" spans="2:2" s="8" customFormat="1"/>
    <row r="47" spans="2:2" s="8" customFormat="1"/>
    <row r="48" spans="2:2" s="8" customFormat="1"/>
    <row r="49" s="8" customFormat="1"/>
    <row r="50" s="8" customFormat="1"/>
    <row r="51" s="8" customFormat="1"/>
    <row r="52" s="8" customFormat="1"/>
    <row r="53" s="8" customFormat="1"/>
    <row r="54" s="8" customFormat="1"/>
    <row r="55" s="8" customFormat="1"/>
    <row r="56" s="8" customFormat="1"/>
    <row r="57" s="8" customFormat="1"/>
    <row r="58" s="8" customFormat="1"/>
    <row r="59" s="8" customFormat="1"/>
    <row r="60" s="8" customFormat="1"/>
    <row r="61" s="8" customFormat="1"/>
    <row r="62" s="8" customFormat="1"/>
    <row r="63" s="8" customFormat="1"/>
    <row r="64" s="8" customFormat="1"/>
    <row r="65" s="8" customFormat="1"/>
    <row r="66" s="8" customFormat="1"/>
    <row r="67" s="8" customFormat="1"/>
    <row r="68" s="8" customFormat="1"/>
    <row r="69" s="8" customFormat="1"/>
    <row r="70" s="8" customFormat="1"/>
    <row r="71" s="8" customFormat="1"/>
    <row r="72" s="8" customFormat="1"/>
    <row r="73" s="8" customFormat="1"/>
    <row r="74" s="8" customFormat="1"/>
    <row r="75" s="8" customFormat="1"/>
    <row r="76" s="8" customFormat="1"/>
    <row r="77" s="8" customFormat="1"/>
    <row r="78" s="8" customFormat="1"/>
    <row r="79" s="8" customFormat="1"/>
    <row r="80" s="8" customFormat="1"/>
    <row r="81" s="8" customFormat="1"/>
    <row r="82" s="8" customFormat="1"/>
    <row r="83" s="8" customFormat="1"/>
    <row r="84" s="8" customFormat="1"/>
    <row r="85" s="8" customFormat="1"/>
    <row r="86" s="8" customFormat="1"/>
    <row r="87" s="8" customFormat="1"/>
    <row r="88" s="8" customFormat="1"/>
    <row r="89" s="8" customFormat="1"/>
    <row r="90" s="8" customFormat="1"/>
    <row r="91" s="8" customFormat="1"/>
    <row r="92" s="8" customFormat="1"/>
    <row r="93" s="8" customFormat="1"/>
    <row r="94" s="8" customFormat="1"/>
    <row r="95" s="8" customFormat="1"/>
    <row r="96" s="8" customFormat="1"/>
    <row r="97" s="8" customFormat="1"/>
    <row r="98" s="8" customFormat="1"/>
    <row r="99" s="8" customFormat="1"/>
    <row r="100" s="8" customFormat="1"/>
    <row r="101" s="8" customFormat="1"/>
    <row r="102" s="8" customFormat="1"/>
    <row r="103" s="8" customFormat="1"/>
    <row r="104" s="8" customFormat="1"/>
    <row r="105" s="8" customFormat="1"/>
    <row r="106" s="8" customFormat="1"/>
    <row r="107" s="8" customFormat="1"/>
    <row r="108" s="8" customFormat="1"/>
    <row r="109" s="8" customFormat="1"/>
    <row r="110" s="8" customFormat="1"/>
    <row r="111" s="8" customFormat="1"/>
    <row r="112" s="8" customFormat="1"/>
    <row r="113" s="8" customFormat="1"/>
    <row r="114" s="8" customFormat="1"/>
    <row r="115" s="8" customFormat="1"/>
    <row r="116" s="8" customFormat="1"/>
    <row r="117" s="8" customFormat="1"/>
    <row r="118" s="8" customFormat="1"/>
    <row r="119" s="8" customFormat="1"/>
    <row r="120" s="8" customFormat="1"/>
    <row r="121" s="8" customFormat="1"/>
    <row r="122" s="8" customFormat="1"/>
    <row r="123" s="8" customFormat="1"/>
    <row r="124" s="8" customFormat="1"/>
    <row r="125" s="8" customFormat="1"/>
    <row r="126" s="8" customFormat="1"/>
    <row r="127" s="8" customFormat="1"/>
    <row r="128" s="8" customFormat="1"/>
    <row r="129" s="8" customFormat="1"/>
    <row r="130" s="8" customFormat="1"/>
    <row r="131" s="8" customFormat="1"/>
    <row r="132" s="8" customFormat="1"/>
    <row r="133" s="8" customFormat="1"/>
    <row r="134" s="8" customFormat="1"/>
    <row r="135" s="8" customFormat="1"/>
    <row r="136" s="8" customFormat="1"/>
    <row r="137" s="8" customFormat="1"/>
    <row r="138" s="8" customFormat="1"/>
    <row r="139" s="8" customFormat="1"/>
    <row r="140" s="8" customFormat="1"/>
    <row r="141" s="8" customFormat="1"/>
    <row r="142" s="8" customFormat="1"/>
    <row r="143" s="8" customFormat="1"/>
    <row r="144" s="8" customFormat="1"/>
    <row r="145" s="8" customFormat="1"/>
    <row r="146" s="8" customFormat="1"/>
    <row r="147" s="8" customFormat="1"/>
    <row r="148" s="8" customFormat="1"/>
    <row r="149" s="8" customFormat="1"/>
    <row r="150" s="8" customFormat="1"/>
    <row r="151" s="8" customFormat="1"/>
    <row r="152" s="8" customFormat="1"/>
    <row r="153" s="8" customFormat="1"/>
    <row r="154" s="8" customFormat="1"/>
    <row r="155" s="8" customFormat="1"/>
    <row r="156" s="8" customFormat="1"/>
    <row r="157" s="8" customFormat="1"/>
    <row r="158" s="8" customFormat="1"/>
    <row r="159" s="8" customFormat="1"/>
    <row r="160" s="8" customFormat="1"/>
    <row r="161" s="8" customFormat="1"/>
    <row r="162" s="8" customFormat="1"/>
    <row r="163" s="8" customFormat="1"/>
    <row r="164" s="8" customFormat="1"/>
    <row r="165" s="8" customFormat="1"/>
    <row r="166" s="8" customFormat="1"/>
    <row r="167" s="8" customFormat="1"/>
    <row r="168" s="8" customFormat="1"/>
    <row r="169" s="8" customFormat="1"/>
    <row r="170" s="8" customFormat="1"/>
    <row r="171" s="8" customFormat="1"/>
    <row r="172" s="8" customFormat="1"/>
    <row r="173" s="8" customFormat="1"/>
    <row r="174" s="8" customFormat="1"/>
    <row r="175" s="8" customFormat="1"/>
    <row r="176" s="8" customFormat="1"/>
    <row r="177" s="8" customFormat="1"/>
    <row r="178" s="8" customFormat="1"/>
    <row r="179" s="8" customFormat="1"/>
    <row r="180" s="8" customFormat="1"/>
    <row r="181" s="8" customFormat="1"/>
    <row r="182" s="8" customFormat="1"/>
    <row r="183" s="8" customFormat="1"/>
    <row r="184" s="8" customFormat="1"/>
    <row r="185" s="8" customFormat="1"/>
    <row r="186" s="8" customFormat="1"/>
    <row r="187" s="8" customFormat="1"/>
    <row r="188" s="8" customFormat="1"/>
    <row r="189" s="8" customFormat="1"/>
    <row r="190" s="8" customFormat="1"/>
    <row r="191" s="8" customFormat="1"/>
    <row r="192" s="8" customFormat="1"/>
    <row r="193" s="8" customFormat="1"/>
    <row r="194" s="8" customFormat="1"/>
    <row r="195" s="8" customFormat="1"/>
    <row r="196" s="8" customFormat="1"/>
    <row r="197" s="8" customFormat="1"/>
    <row r="198" s="8" customFormat="1"/>
    <row r="199" s="8" customFormat="1"/>
    <row r="200" s="8" customFormat="1"/>
    <row r="201" s="8" customFormat="1"/>
    <row r="202" s="8" customFormat="1"/>
    <row r="203" s="8" customFormat="1"/>
    <row r="204" s="8" customFormat="1"/>
    <row r="205" s="8" customFormat="1"/>
    <row r="206" s="8" customFormat="1"/>
    <row r="207" s="8" customFormat="1"/>
    <row r="208" s="8" customFormat="1"/>
    <row r="209" s="8" customFormat="1"/>
    <row r="210" s="8" customFormat="1"/>
    <row r="211" s="8" customFormat="1"/>
    <row r="212" s="8" customFormat="1"/>
    <row r="213" s="8" customFormat="1"/>
    <row r="214" s="8" customFormat="1"/>
    <row r="215" s="8" customFormat="1"/>
    <row r="216" s="8" customFormat="1"/>
    <row r="217" s="8" customFormat="1"/>
    <row r="218" s="8" customFormat="1"/>
    <row r="219" s="8" customFormat="1"/>
    <row r="220" s="8" customFormat="1"/>
    <row r="221" s="8" customFormat="1"/>
    <row r="222" s="8" customFormat="1"/>
    <row r="223" s="8" customFormat="1"/>
    <row r="224" s="8" customFormat="1"/>
    <row r="225" s="8" customFormat="1"/>
    <row r="226" s="8" customFormat="1"/>
    <row r="227" s="8" customFormat="1"/>
    <row r="228" s="8" customFormat="1"/>
    <row r="229" s="8" customFormat="1"/>
    <row r="230" s="8" customFormat="1"/>
    <row r="231" s="8" customFormat="1"/>
    <row r="232" s="8" customFormat="1"/>
    <row r="233" s="8" customFormat="1"/>
    <row r="234" s="8" customFormat="1"/>
    <row r="235" s="8" customFormat="1"/>
    <row r="236" s="8" customFormat="1"/>
    <row r="237" s="8" customFormat="1"/>
    <row r="238" s="8" customFormat="1"/>
    <row r="239" s="8" customFormat="1"/>
    <row r="240" s="8" customFormat="1"/>
    <row r="241" s="8" customFormat="1"/>
    <row r="242" s="8" customFormat="1"/>
    <row r="243" s="8" customFormat="1"/>
    <row r="244" s="8" customFormat="1"/>
    <row r="245" s="8" customFormat="1"/>
    <row r="246" s="8" customFormat="1"/>
    <row r="247" s="8" customFormat="1"/>
    <row r="248" s="8" customFormat="1"/>
    <row r="249" s="8" customFormat="1"/>
    <row r="250" s="8" customFormat="1"/>
    <row r="251" s="8" customFormat="1"/>
    <row r="252" s="8" customFormat="1"/>
    <row r="253" s="8" customFormat="1"/>
    <row r="254" s="8" customFormat="1"/>
    <row r="255" s="8" customFormat="1"/>
    <row r="256" s="8" customFormat="1"/>
    <row r="257" s="8" customFormat="1"/>
    <row r="258" s="8" customFormat="1"/>
    <row r="259" s="8" customFormat="1"/>
    <row r="260" s="8" customFormat="1"/>
    <row r="261" s="8" customFormat="1"/>
    <row r="262" s="8" customFormat="1"/>
    <row r="263" s="8" customFormat="1"/>
    <row r="264" s="8" customFormat="1"/>
    <row r="265" s="8" customFormat="1"/>
    <row r="266" s="8" customFormat="1"/>
    <row r="267" s="8" customFormat="1"/>
    <row r="268" s="8" customFormat="1"/>
    <row r="269" s="8" customFormat="1"/>
    <row r="270" s="8" customFormat="1"/>
    <row r="271" s="8" customFormat="1"/>
    <row r="272" s="8" customFormat="1"/>
    <row r="273" s="8" customFormat="1"/>
    <row r="274" s="8" customFormat="1"/>
    <row r="275" s="8" customFormat="1"/>
    <row r="276" s="8" customFormat="1"/>
    <row r="277" s="8" customFormat="1"/>
    <row r="278" s="8" customFormat="1"/>
    <row r="279" s="8" customFormat="1"/>
    <row r="280" s="8" customFormat="1"/>
    <row r="281" s="8" customFormat="1"/>
    <row r="282" s="8" customFormat="1"/>
    <row r="283" s="8" customFormat="1"/>
    <row r="284" s="8" customFormat="1"/>
    <row r="285" s="8" customFormat="1"/>
    <row r="286" s="8" customFormat="1"/>
    <row r="287" s="8" customFormat="1"/>
    <row r="288" s="8" customFormat="1"/>
    <row r="289" s="8" customFormat="1"/>
    <row r="290" s="8" customFormat="1"/>
    <row r="291" s="8" customFormat="1"/>
    <row r="292" s="8" customFormat="1"/>
    <row r="293" s="8" customFormat="1"/>
    <row r="294" s="8" customFormat="1"/>
    <row r="295" s="8" customFormat="1"/>
    <row r="296" s="8" customFormat="1"/>
    <row r="297" s="8" customFormat="1"/>
    <row r="298" s="8" customFormat="1"/>
    <row r="299" s="8" customFormat="1"/>
    <row r="300" s="8" customFormat="1"/>
    <row r="301" s="8" customFormat="1"/>
    <row r="302" s="8" customFormat="1"/>
    <row r="303" s="8" customFormat="1"/>
    <row r="304" s="8" customFormat="1"/>
    <row r="305" s="8" customFormat="1"/>
    <row r="306" s="8" customFormat="1"/>
    <row r="307" s="8" customFormat="1"/>
    <row r="308" s="8" customFormat="1"/>
    <row r="309" s="8" customFormat="1"/>
    <row r="310" s="8" customFormat="1"/>
    <row r="311" s="8" customFormat="1"/>
    <row r="312" s="8" customFormat="1"/>
    <row r="313" s="8" customFormat="1"/>
    <row r="314" s="8" customFormat="1"/>
    <row r="315" s="8" customFormat="1"/>
    <row r="316" s="8" customFormat="1"/>
    <row r="317" s="8" customFormat="1"/>
    <row r="318" s="8" customFormat="1"/>
    <row r="319" s="8" customFormat="1"/>
    <row r="320" s="8" customFormat="1"/>
    <row r="321" s="8" customFormat="1"/>
    <row r="322" s="8" customFormat="1"/>
    <row r="323" s="8" customFormat="1"/>
    <row r="324" s="8" customFormat="1"/>
    <row r="325" s="8" customFormat="1"/>
    <row r="326" s="8" customFormat="1"/>
    <row r="327" s="8" customFormat="1"/>
    <row r="328" s="8" customFormat="1"/>
    <row r="329" s="8" customFormat="1"/>
    <row r="330" s="8" customFormat="1"/>
    <row r="331" s="8" customFormat="1"/>
    <row r="332" s="8" customFormat="1"/>
    <row r="333" s="8" customFormat="1"/>
    <row r="334" s="8" customFormat="1"/>
    <row r="335" s="8" customFormat="1"/>
    <row r="336" s="8" customFormat="1"/>
    <row r="337" s="8" customFormat="1"/>
    <row r="338" s="8" customFormat="1"/>
    <row r="339" s="8" customFormat="1"/>
    <row r="340" s="8" customFormat="1"/>
    <row r="341" s="8" customFormat="1"/>
    <row r="342" s="8" customFormat="1"/>
    <row r="343" s="8" customFormat="1"/>
    <row r="344" s="8" customFormat="1"/>
    <row r="345" s="8" customFormat="1"/>
    <row r="346" s="8" customFormat="1"/>
    <row r="347" s="8" customFormat="1"/>
    <row r="348" s="8" customFormat="1"/>
    <row r="349" s="8" customFormat="1"/>
    <row r="350" s="8" customFormat="1"/>
    <row r="351" s="8" customFormat="1"/>
    <row r="352" s="8" customFormat="1"/>
    <row r="353" s="8" customFormat="1"/>
    <row r="354" s="8" customFormat="1"/>
    <row r="355" s="8" customFormat="1"/>
    <row r="356" s="8" customFormat="1"/>
    <row r="357" s="8" customFormat="1"/>
    <row r="358" s="8" customFormat="1"/>
    <row r="359" s="8" customFormat="1"/>
    <row r="360" s="8" customFormat="1"/>
    <row r="361" s="8" customFormat="1"/>
    <row r="362" s="8" customFormat="1"/>
    <row r="363" s="8" customFormat="1"/>
    <row r="364" s="8" customFormat="1"/>
    <row r="365" s="8" customFormat="1"/>
    <row r="366" s="8" customFormat="1"/>
    <row r="367" s="8" customFormat="1"/>
    <row r="368" s="8" customFormat="1"/>
    <row r="369" s="8" customFormat="1"/>
    <row r="370" s="8" customFormat="1"/>
    <row r="371" s="8" customFormat="1"/>
    <row r="372" s="8" customFormat="1"/>
    <row r="373" s="8" customFormat="1"/>
    <row r="374" s="8" customFormat="1"/>
    <row r="375" s="8" customFormat="1"/>
    <row r="376" s="8" customFormat="1"/>
    <row r="377" s="8" customFormat="1"/>
    <row r="378" s="8" customFormat="1"/>
    <row r="379" s="8" customFormat="1"/>
    <row r="380" s="8" customFormat="1"/>
    <row r="381" s="8" customFormat="1"/>
    <row r="382" s="8" customFormat="1"/>
    <row r="383" s="8" customFormat="1"/>
    <row r="384" s="8" customFormat="1"/>
    <row r="385" s="8" customFormat="1"/>
    <row r="386" s="8" customFormat="1"/>
    <row r="387" s="8" customFormat="1"/>
    <row r="388" s="8" customFormat="1"/>
    <row r="389" s="8" customFormat="1"/>
    <row r="390" s="8" customFormat="1"/>
    <row r="391" s="8" customFormat="1"/>
    <row r="392" s="8" customFormat="1"/>
    <row r="393" s="8" customFormat="1"/>
    <row r="394" s="8" customFormat="1"/>
    <row r="395" s="8" customFormat="1"/>
    <row r="396" s="8" customFormat="1"/>
    <row r="397" s="8" customFormat="1"/>
    <row r="398" s="8" customFormat="1"/>
    <row r="399" s="8" customFormat="1"/>
    <row r="400" s="8" customFormat="1"/>
    <row r="401" s="8" customFormat="1"/>
    <row r="402" s="8" customFormat="1"/>
    <row r="403" s="8" customFormat="1"/>
    <row r="404" s="8" customFormat="1"/>
    <row r="405" s="8" customFormat="1"/>
    <row r="406" s="8" customFormat="1"/>
    <row r="407" s="8" customFormat="1"/>
    <row r="408" s="8" customFormat="1"/>
    <row r="409" s="8" customFormat="1"/>
    <row r="410" s="8" customFormat="1"/>
    <row r="411" s="8" customFormat="1"/>
    <row r="412" s="8" customFormat="1"/>
    <row r="413" s="8" customFormat="1"/>
    <row r="414" s="8" customFormat="1"/>
    <row r="415" s="8" customFormat="1"/>
    <row r="416" s="8" customFormat="1"/>
    <row r="417" s="8" customFormat="1"/>
    <row r="418" s="8" customFormat="1"/>
    <row r="419" s="8" customFormat="1"/>
    <row r="420" s="8" customFormat="1"/>
    <row r="421" s="8" customFormat="1"/>
    <row r="422" s="8" customFormat="1"/>
    <row r="423" s="8" customFormat="1"/>
    <row r="424" s="8" customFormat="1"/>
    <row r="425" s="8" customFormat="1"/>
    <row r="426" s="8" customFormat="1"/>
    <row r="427" s="8" customFormat="1"/>
    <row r="428" s="8" customFormat="1"/>
    <row r="429" s="8" customFormat="1"/>
    <row r="430" s="8" customFormat="1"/>
    <row r="431" s="8" customFormat="1"/>
    <row r="432" s="8" customFormat="1"/>
    <row r="433" s="8" customFormat="1"/>
    <row r="434" s="8" customFormat="1"/>
    <row r="435" s="8" customFormat="1"/>
    <row r="436" s="8" customFormat="1"/>
    <row r="437" s="8" customFormat="1"/>
    <row r="438" s="8" customFormat="1"/>
    <row r="439" s="8" customFormat="1"/>
    <row r="440" s="8" customFormat="1"/>
    <row r="441" s="8" customFormat="1"/>
    <row r="442" s="8" customFormat="1"/>
    <row r="443" s="8" customFormat="1"/>
    <row r="444" s="8" customFormat="1"/>
    <row r="445" s="8" customFormat="1"/>
    <row r="446" s="8" customFormat="1"/>
    <row r="447" s="8" customFormat="1"/>
    <row r="448" s="8" customFormat="1"/>
    <row r="449" s="8" customFormat="1"/>
    <row r="450" s="8" customFormat="1"/>
    <row r="451" s="8" customFormat="1"/>
    <row r="452" s="8" customFormat="1"/>
    <row r="453" s="8" customFormat="1"/>
    <row r="454" s="8" customFormat="1"/>
    <row r="455" s="8" customFormat="1"/>
    <row r="456" s="8" customFormat="1"/>
    <row r="457" s="8" customFormat="1"/>
    <row r="458" s="8" customFormat="1"/>
    <row r="459" s="8" customFormat="1"/>
    <row r="460" s="8" customFormat="1"/>
    <row r="461" s="8" customFormat="1"/>
    <row r="462" s="8" customFormat="1"/>
    <row r="463" s="8" customFormat="1"/>
    <row r="464" s="8" customFormat="1"/>
    <row r="465" s="8" customFormat="1"/>
    <row r="466" s="8" customFormat="1"/>
    <row r="467" s="8" customFormat="1"/>
    <row r="468" s="8" customFormat="1"/>
    <row r="469" s="8" customFormat="1"/>
    <row r="470" s="8" customFormat="1"/>
    <row r="471" s="8" customFormat="1"/>
    <row r="472" s="8" customFormat="1"/>
    <row r="473" s="8" customFormat="1"/>
    <row r="474" s="8" customFormat="1"/>
    <row r="475" s="8" customFormat="1"/>
    <row r="476" s="8" customFormat="1"/>
    <row r="477" s="8" customFormat="1"/>
    <row r="478" s="8" customFormat="1"/>
    <row r="479" s="8" customFormat="1"/>
    <row r="480" s="8" customFormat="1"/>
    <row r="481" s="8" customFormat="1"/>
    <row r="482" s="8" customFormat="1"/>
    <row r="483" s="8" customFormat="1"/>
    <row r="484" s="8" customFormat="1"/>
    <row r="485" s="8" customFormat="1"/>
    <row r="486" s="8" customFormat="1"/>
    <row r="487" s="8" customFormat="1"/>
    <row r="488" s="8" customFormat="1"/>
    <row r="489" s="8" customFormat="1"/>
    <row r="490" s="8" customFormat="1"/>
    <row r="491" s="8" customFormat="1"/>
    <row r="492" s="8" customFormat="1"/>
    <row r="493" s="8" customFormat="1"/>
    <row r="494" s="8" customFormat="1"/>
    <row r="495" s="8" customFormat="1"/>
    <row r="496" s="8" customFormat="1"/>
    <row r="497" s="8" customFormat="1"/>
    <row r="498" s="8" customFormat="1"/>
    <row r="499" s="8" customFormat="1"/>
    <row r="500" s="8" customFormat="1"/>
    <row r="501" s="8" customFormat="1"/>
    <row r="502" s="8" customFormat="1"/>
    <row r="503" s="8" customFormat="1"/>
    <row r="504" s="8" customFormat="1"/>
    <row r="505" s="8" customFormat="1"/>
    <row r="506" s="8" customFormat="1"/>
    <row r="507" s="8" customFormat="1"/>
    <row r="508" s="8" customFormat="1"/>
    <row r="509" s="8" customFormat="1"/>
    <row r="510" s="8" customFormat="1"/>
    <row r="511" s="8" customFormat="1"/>
    <row r="512" s="8" customFormat="1"/>
    <row r="513" s="8" customFormat="1"/>
    <row r="514" s="8" customFormat="1"/>
    <row r="515" s="8" customFormat="1"/>
    <row r="516" s="8" customFormat="1"/>
    <row r="517" s="8" customFormat="1"/>
    <row r="518" s="8" customFormat="1"/>
    <row r="519" s="8" customFormat="1"/>
    <row r="520" s="8" customFormat="1"/>
    <row r="521" s="8" customFormat="1"/>
    <row r="522" s="8" customFormat="1"/>
    <row r="523" s="8" customFormat="1"/>
    <row r="524" s="8" customFormat="1"/>
    <row r="525" s="8" customFormat="1"/>
    <row r="526" s="8" customFormat="1"/>
    <row r="527" s="8" customFormat="1"/>
    <row r="528" s="8" customFormat="1"/>
    <row r="529" s="8" customFormat="1"/>
    <row r="530" s="8" customFormat="1"/>
    <row r="531" s="8" customFormat="1"/>
    <row r="532" s="8" customFormat="1"/>
    <row r="533" s="8" customFormat="1"/>
    <row r="534" s="8" customFormat="1"/>
    <row r="535" s="8" customFormat="1"/>
    <row r="536" s="8" customFormat="1"/>
    <row r="537" s="8" customFormat="1"/>
    <row r="538" s="8" customFormat="1"/>
    <row r="539" s="8" customFormat="1"/>
    <row r="540" s="8" customFormat="1"/>
    <row r="541" s="8" customFormat="1"/>
    <row r="542" s="8" customFormat="1"/>
    <row r="543" s="8" customFormat="1"/>
    <row r="544" s="8" customFormat="1"/>
    <row r="545" s="8" customFormat="1"/>
    <row r="546" s="8" customFormat="1"/>
    <row r="547" s="8" customFormat="1"/>
    <row r="548" s="8" customFormat="1"/>
    <row r="549" s="8" customFormat="1"/>
    <row r="550" s="8" customFormat="1"/>
    <row r="551" s="8" customFormat="1"/>
    <row r="552" s="8" customFormat="1"/>
    <row r="553" s="8" customFormat="1"/>
    <row r="554" s="8" customFormat="1"/>
    <row r="555" s="8" customFormat="1"/>
    <row r="556" s="8" customFormat="1"/>
    <row r="557" s="8" customFormat="1"/>
    <row r="558" s="8" customFormat="1"/>
    <row r="559" s="8" customFormat="1"/>
    <row r="560" s="8" customFormat="1"/>
    <row r="561" s="8" customFormat="1"/>
    <row r="562" s="8" customFormat="1"/>
    <row r="563" s="8" customFormat="1"/>
    <row r="564" s="8" customFormat="1"/>
    <row r="565" s="8" customFormat="1"/>
    <row r="566" s="8" customFormat="1"/>
    <row r="567" s="8" customFormat="1"/>
    <row r="568" s="8" customFormat="1"/>
    <row r="569" s="8" customFormat="1"/>
    <row r="570" s="8" customFormat="1"/>
    <row r="571" s="8" customFormat="1"/>
    <row r="572" s="8" customFormat="1"/>
    <row r="573" s="8" customFormat="1"/>
    <row r="574" s="8" customFormat="1"/>
    <row r="575" s="8" customFormat="1"/>
    <row r="576" s="8" customFormat="1"/>
    <row r="577" s="8" customFormat="1"/>
    <row r="578" s="8" customFormat="1"/>
    <row r="579" s="8" customFormat="1"/>
    <row r="580" s="8" customFormat="1"/>
    <row r="581" s="8" customFormat="1"/>
    <row r="582" s="8" customFormat="1"/>
    <row r="583" s="8" customFormat="1"/>
    <row r="584" s="8" customFormat="1"/>
    <row r="585" s="8" customFormat="1"/>
    <row r="586" s="8" customFormat="1"/>
    <row r="587" s="8" customFormat="1"/>
    <row r="588" s="8" customFormat="1"/>
    <row r="589" s="8" customFormat="1"/>
    <row r="590" s="8" customFormat="1"/>
    <row r="591" s="8" customFormat="1"/>
    <row r="592" s="8" customFormat="1"/>
    <row r="593" s="8" customFormat="1"/>
    <row r="594" s="8" customFormat="1"/>
    <row r="595" s="8" customFormat="1"/>
    <row r="596" s="8" customFormat="1"/>
    <row r="597" s="8" customFormat="1"/>
    <row r="598" s="8" customFormat="1"/>
    <row r="599" s="8" customFormat="1"/>
    <row r="600" s="8" customFormat="1"/>
    <row r="601" s="8" customFormat="1"/>
    <row r="602" s="8" customFormat="1"/>
    <row r="603" s="8" customFormat="1"/>
    <row r="604" s="8" customFormat="1"/>
    <row r="605" s="8" customFormat="1"/>
    <row r="606" s="8" customFormat="1"/>
    <row r="607" s="8" customFormat="1"/>
    <row r="608" s="8" customFormat="1"/>
    <row r="609" s="8" customFormat="1"/>
    <row r="610" s="8" customFormat="1"/>
    <row r="611" s="8" customFormat="1"/>
    <row r="612" s="8" customFormat="1"/>
    <row r="613" s="8" customFormat="1"/>
    <row r="614" s="8" customFormat="1"/>
    <row r="615" s="8" customFormat="1"/>
    <row r="616" s="8" customFormat="1"/>
    <row r="617" s="8" customFormat="1"/>
    <row r="618" s="8" customFormat="1"/>
    <row r="619" s="8" customFormat="1"/>
    <row r="620" s="8" customFormat="1"/>
    <row r="621" s="8" customFormat="1"/>
    <row r="622" s="8" customFormat="1"/>
    <row r="623" s="8" customFormat="1"/>
    <row r="624" s="8" customFormat="1"/>
    <row r="625" s="8" customFormat="1"/>
    <row r="626" s="8" customFormat="1"/>
    <row r="627" s="8" customFormat="1"/>
    <row r="628" s="8" customFormat="1"/>
    <row r="629" s="8" customFormat="1"/>
    <row r="630" s="8" customFormat="1"/>
    <row r="631" s="8" customFormat="1"/>
    <row r="632" s="8" customFormat="1"/>
    <row r="633" s="8" customFormat="1"/>
    <row r="634" s="8" customFormat="1"/>
    <row r="635" s="8" customFormat="1"/>
    <row r="636" s="8" customFormat="1"/>
    <row r="637" s="8" customFormat="1"/>
    <row r="638" s="8" customFormat="1"/>
    <row r="639" s="8" customFormat="1"/>
    <row r="640" s="8" customFormat="1"/>
    <row r="641" s="8" customFormat="1"/>
    <row r="642" s="8" customFormat="1"/>
    <row r="643" s="8" customFormat="1"/>
    <row r="644" s="8" customFormat="1"/>
    <row r="645" s="8" customFormat="1"/>
    <row r="646" s="8" customFormat="1"/>
    <row r="647" s="8" customFormat="1"/>
    <row r="648" s="8" customFormat="1"/>
    <row r="649" s="8" customFormat="1"/>
    <row r="650" s="8" customFormat="1"/>
    <row r="651" s="8" customFormat="1"/>
    <row r="652" s="8" customFormat="1"/>
    <row r="653" s="8" customFormat="1"/>
    <row r="654" s="8" customFormat="1"/>
    <row r="655" s="8" customFormat="1"/>
    <row r="656" s="8" customFormat="1"/>
    <row r="657" s="8" customFormat="1"/>
    <row r="658" s="8" customFormat="1"/>
    <row r="659" s="8" customFormat="1"/>
    <row r="660" s="8" customFormat="1"/>
    <row r="661" s="8" customFormat="1"/>
    <row r="662" s="8" customFormat="1"/>
    <row r="663" s="8" customFormat="1"/>
    <row r="664" s="8" customFormat="1"/>
    <row r="665" s="8" customFormat="1"/>
    <row r="666" s="8" customFormat="1"/>
    <row r="667" s="8" customFormat="1"/>
    <row r="668" s="8" customFormat="1"/>
    <row r="669" s="8" customFormat="1"/>
    <row r="670" s="8" customFormat="1"/>
    <row r="671" s="8" customFormat="1"/>
    <row r="672" s="8" customFormat="1"/>
    <row r="673" s="8" customFormat="1"/>
    <row r="674" s="8" customFormat="1"/>
    <row r="675" s="8" customFormat="1"/>
    <row r="676" s="8" customFormat="1"/>
    <row r="677" s="8" customFormat="1"/>
    <row r="678" s="8" customFormat="1"/>
    <row r="679" s="8" customFormat="1"/>
    <row r="680" s="8" customFormat="1"/>
    <row r="681" s="8" customFormat="1"/>
    <row r="682" s="8" customFormat="1"/>
    <row r="683" s="8" customFormat="1"/>
    <row r="684" s="8" customFormat="1"/>
    <row r="685" s="8" customFormat="1"/>
    <row r="686" s="8" customFormat="1"/>
  </sheetData>
  <sheetProtection password="C64D" sheet="1" objects="1" scenarios="1"/>
  <mergeCells count="15">
    <mergeCell ref="B27:F27"/>
    <mergeCell ref="B28:F28"/>
    <mergeCell ref="B25:F25"/>
    <mergeCell ref="B26:F26"/>
    <mergeCell ref="B24:G24"/>
    <mergeCell ref="B2:K2"/>
    <mergeCell ref="H4:I4"/>
    <mergeCell ref="C4:C5"/>
    <mergeCell ref="B20:C20"/>
    <mergeCell ref="B21:C21"/>
    <mergeCell ref="B4:B5"/>
    <mergeCell ref="D4:D5"/>
    <mergeCell ref="E4:E5"/>
    <mergeCell ref="F4:G4"/>
    <mergeCell ref="J4:K4"/>
  </mergeCells>
  <conditionalFormatting sqref="M6:M20 G25:G28 G31">
    <cfRule type="cellIs" dxfId="2" priority="14" operator="equal">
      <formula>"ERROR"</formula>
    </cfRule>
    <cfRule type="cellIs" dxfId="1" priority="15" operator="equal">
      <formula>"OK"</formula>
    </cfRule>
  </conditionalFormatting>
  <conditionalFormatting sqref="H25">
    <cfRule type="expression" dxfId="0" priority="3">
      <formula>"G25=ERROR"</formula>
    </cfRule>
  </conditionalFormatting>
  <pageMargins left="0.7" right="0.7" top="0.75" bottom="0.75" header="0.3" footer="0.3"/>
  <pageSetup scale="78"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9</vt:i4>
      </vt:variant>
    </vt:vector>
  </HeadingPairs>
  <TitlesOfParts>
    <vt:vector size="12" baseType="lpstr">
      <vt:lpstr>DATOS GENERALES</vt:lpstr>
      <vt:lpstr>DESCRIPCION INICIATIVA</vt:lpstr>
      <vt:lpstr>FINANCIAMIENTO PROYECTO</vt:lpstr>
      <vt:lpstr>'FINANCIAMIENTO PROYECTO'!_ftn1</vt:lpstr>
      <vt:lpstr>'FINANCIAMIENTO PROYECTO'!_ftnref1</vt:lpstr>
      <vt:lpstr>'FINANCIAMIENTO PROYECTO'!_Ref329006903</vt:lpstr>
      <vt:lpstr>'FINANCIAMIENTO PROYECTO'!_Ref329006913</vt:lpstr>
      <vt:lpstr>'FINANCIAMIENTO PROYECTO'!_Toc401789510</vt:lpstr>
      <vt:lpstr>'FINANCIAMIENTO PROYECTO'!_Toc401789511</vt:lpstr>
      <vt:lpstr>'DATOS GENERALES'!Área_de_impresión</vt:lpstr>
      <vt:lpstr>'DESCRIPCION INICIATIVA'!Área_de_impresión</vt:lpstr>
      <vt:lpstr>'FINANCIAMIENTO PROYECTO'!Área_de_impresión</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Marcelo</dc:creator>
  <cp:lastModifiedBy>Usuario</cp:lastModifiedBy>
  <cp:lastPrinted>2014-10-30T03:03:18Z</cp:lastPrinted>
  <dcterms:created xsi:type="dcterms:W3CDTF">2012-07-06T03:08:38Z</dcterms:created>
  <dcterms:modified xsi:type="dcterms:W3CDTF">2015-01-29T15:30:58Z</dcterms:modified>
</cp:coreProperties>
</file>