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420" windowWidth="15600" windowHeight="9705" activeTab="1"/>
  </bookViews>
  <sheets>
    <sheet name="DATOS GENERALES" sheetId="1" r:id="rId1"/>
    <sheet name="DESCRIPCION INICIATIVA" sheetId="7" r:id="rId2"/>
    <sheet name="FINANCIAMIENTO PROYECTO" sheetId="8" r:id="rId3"/>
  </sheets>
  <definedNames>
    <definedName name="_ftn1" localSheetId="2">'FINANCIAMIENTO PROYECTO'!$B$40</definedName>
    <definedName name="_ftnref1" localSheetId="2">'FINANCIAMIENTO PROYECTO'!$B$35</definedName>
    <definedName name="_Ref329006903" localSheetId="2">'FINANCIAMIENTO PROYECTO'!$B$35</definedName>
    <definedName name="_Ref329006913" localSheetId="2">'FINANCIAMIENTO PROYECTO'!$B$37</definedName>
    <definedName name="_Toc401789510" localSheetId="2">'FINANCIAMIENTO PROYECTO'!$B$34</definedName>
    <definedName name="_Toc401789511" localSheetId="2">'FINANCIAMIENTO PROYECTO'!$B$36</definedName>
    <definedName name="_xlnm.Print_Area" localSheetId="0">'DATOS GENERALES'!$B$2:$F$143</definedName>
    <definedName name="_xlnm.Print_Area" localSheetId="1">'DESCRIPCION INICIATIVA'!$B$2:$E$60</definedName>
    <definedName name="_xlnm.Print_Area" localSheetId="2">'FINANCIAMIENTO PROYECTO'!$B$4:$K$28</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K6" i="8" l="1"/>
  <c r="K7" i="8"/>
  <c r="K8" i="8"/>
  <c r="K9" i="8"/>
  <c r="K10" i="8"/>
  <c r="K11" i="8"/>
  <c r="K12" i="8"/>
  <c r="K13" i="8"/>
  <c r="K14" i="8"/>
  <c r="K15" i="8"/>
  <c r="K16" i="8"/>
  <c r="K17" i="8"/>
  <c r="K18" i="8"/>
  <c r="K19" i="8"/>
  <c r="K20" i="8"/>
  <c r="E20" i="8"/>
  <c r="G28" i="8"/>
  <c r="J6" i="8"/>
  <c r="D6" i="8"/>
  <c r="J7" i="8"/>
  <c r="D7" i="8"/>
  <c r="J8" i="8"/>
  <c r="D8" i="8"/>
  <c r="J9" i="8"/>
  <c r="D9" i="8"/>
  <c r="J10" i="8"/>
  <c r="D10" i="8"/>
  <c r="J11" i="8"/>
  <c r="D11" i="8"/>
  <c r="J12" i="8"/>
  <c r="D12" i="8"/>
  <c r="J13" i="8"/>
  <c r="D13" i="8"/>
  <c r="J14" i="8"/>
  <c r="D14" i="8"/>
  <c r="J15" i="8"/>
  <c r="D15" i="8"/>
  <c r="J16" i="8"/>
  <c r="D16" i="8"/>
  <c r="J17" i="8"/>
  <c r="D17" i="8"/>
  <c r="J18" i="8"/>
  <c r="D18" i="8"/>
  <c r="J19" i="8"/>
  <c r="D19" i="8"/>
  <c r="D20" i="8"/>
  <c r="F9" i="1"/>
  <c r="J20" i="8"/>
  <c r="F11" i="1"/>
  <c r="I20" i="8"/>
  <c r="H20" i="8"/>
  <c r="G20" i="8"/>
  <c r="F20" i="8"/>
  <c r="G26" i="8"/>
  <c r="M15" i="8"/>
  <c r="M19" i="8"/>
  <c r="M18" i="8"/>
  <c r="M17" i="8"/>
  <c r="M14" i="8"/>
  <c r="M13" i="8"/>
  <c r="M11" i="8"/>
  <c r="M10" i="8"/>
  <c r="M8" i="8"/>
  <c r="M6" i="8"/>
  <c r="M9" i="8"/>
  <c r="M12" i="8"/>
  <c r="F10" i="1"/>
  <c r="M16" i="8"/>
  <c r="M7" i="8"/>
  <c r="G25" i="8"/>
  <c r="F21" i="8"/>
  <c r="K21" i="8"/>
  <c r="M20" i="8"/>
  <c r="J21" i="8"/>
  <c r="G27" i="8"/>
  <c r="E21" i="8"/>
  <c r="I21" i="8"/>
  <c r="G21" i="8"/>
  <c r="H21" i="8"/>
  <c r="B4" i="7"/>
  <c r="D4" i="7"/>
</calcChain>
</file>

<file path=xl/sharedStrings.xml><?xml version="1.0" encoding="utf-8"?>
<sst xmlns="http://schemas.openxmlformats.org/spreadsheetml/2006/main" count="302" uniqueCount="182">
  <si>
    <t>Nº Registros Públicos:</t>
  </si>
  <si>
    <t>Fecha de constitución:</t>
  </si>
  <si>
    <t>Dirección:</t>
  </si>
  <si>
    <t>Ciudad:</t>
  </si>
  <si>
    <t>País:</t>
  </si>
  <si>
    <t>Teléfono:</t>
  </si>
  <si>
    <t>E-Mail:</t>
  </si>
  <si>
    <t>Web-Site:</t>
  </si>
  <si>
    <t>Empresa privada</t>
  </si>
  <si>
    <t>Entidad Gubernamental</t>
  </si>
  <si>
    <t>Universidad / Instituto</t>
  </si>
  <si>
    <t>ONG</t>
  </si>
  <si>
    <t>Fundación</t>
  </si>
  <si>
    <t>Otros: (indicar)</t>
  </si>
  <si>
    <t>Nombres:</t>
  </si>
  <si>
    <t>Apellidos:</t>
  </si>
  <si>
    <t>Título o Grado Académico:</t>
  </si>
  <si>
    <t xml:space="preserve">Dirección Domicilio: </t>
  </si>
  <si>
    <t>División Geográfica Constituida:</t>
  </si>
  <si>
    <t xml:space="preserve">Teléfono               </t>
  </si>
  <si>
    <t>E-mail:</t>
  </si>
  <si>
    <t>Doc. Nac. Identidad (DNI /C.C.):</t>
  </si>
  <si>
    <t>Nº Registro tributario:</t>
  </si>
  <si>
    <t>Nombre o Razón Social:</t>
  </si>
  <si>
    <t>Acrónimo:</t>
  </si>
  <si>
    <t>Apellidos (Representante Legal):</t>
  </si>
  <si>
    <t>Nombre (Representante Legal):</t>
  </si>
  <si>
    <r>
      <rPr>
        <b/>
        <sz val="11"/>
        <color theme="1"/>
        <rFont val="Calibri"/>
        <family val="2"/>
        <scheme val="minor"/>
      </rPr>
      <t>Sin</t>
    </r>
    <r>
      <rPr>
        <sz val="11"/>
        <color theme="1"/>
        <rFont val="Calibri"/>
        <family val="2"/>
        <scheme val="minor"/>
      </rPr>
      <t xml:space="preserve"> fines de lucro</t>
    </r>
  </si>
  <si>
    <r>
      <t xml:space="preserve">Tipo de institución (fin): </t>
    </r>
    <r>
      <rPr>
        <sz val="11"/>
        <color theme="1"/>
        <rFont val="Calibri"/>
        <family val="2"/>
        <scheme val="minor"/>
      </rPr>
      <t xml:space="preserve">(marcar con una X) </t>
    </r>
    <r>
      <rPr>
        <sz val="11"/>
        <color rgb="FFFF0000"/>
        <rFont val="Calibri"/>
        <family val="2"/>
        <scheme val="minor"/>
      </rPr>
      <t>(solo marcar una)</t>
    </r>
  </si>
  <si>
    <r>
      <t xml:space="preserve">Tipo de institución (constitución): </t>
    </r>
    <r>
      <rPr>
        <sz val="11"/>
        <color theme="1"/>
        <rFont val="Calibri"/>
        <family val="2"/>
        <scheme val="minor"/>
      </rPr>
      <t xml:space="preserve">(marcar con una X) </t>
    </r>
    <r>
      <rPr>
        <sz val="11"/>
        <color rgb="FFFF0000"/>
        <rFont val="Calibri"/>
        <family val="2"/>
        <scheme val="minor"/>
      </rPr>
      <t>(solo marcar una)</t>
    </r>
  </si>
  <si>
    <t>Empresa pública</t>
  </si>
  <si>
    <t>Asociación /Corporación</t>
  </si>
  <si>
    <t>Comunidad</t>
  </si>
  <si>
    <t>RESUMEN DE LA PROPUESTA</t>
  </si>
  <si>
    <r>
      <rPr>
        <b/>
        <sz val="11"/>
        <color theme="1"/>
        <rFont val="Calibri"/>
        <family val="2"/>
        <scheme val="minor"/>
      </rPr>
      <t>Con</t>
    </r>
    <r>
      <rPr>
        <sz val="11"/>
        <color theme="1"/>
        <rFont val="Calibri"/>
        <family val="2"/>
        <scheme val="minor"/>
      </rPr>
      <t xml:space="preserve"> fines de lucro</t>
    </r>
  </si>
  <si>
    <t>Riesgo</t>
  </si>
  <si>
    <t>Probabilidad</t>
  </si>
  <si>
    <t xml:space="preserve"> </t>
  </si>
  <si>
    <t>Estrategia de mitigación</t>
  </si>
  <si>
    <t>Fax :</t>
  </si>
  <si>
    <r>
      <t xml:space="preserve">Cargo que ocupa en la iniciativa: </t>
    </r>
    <r>
      <rPr>
        <sz val="11"/>
        <color rgb="FFFF0000"/>
        <rFont val="Calibri"/>
        <family val="2"/>
        <scheme val="minor"/>
      </rPr>
      <t>(hasta 50 caracteres)</t>
    </r>
  </si>
  <si>
    <r>
      <t xml:space="preserve">Experiencia en este cargo </t>
    </r>
    <r>
      <rPr>
        <sz val="11"/>
        <color rgb="FFFF0000"/>
        <rFont val="Calibri"/>
        <family val="2"/>
        <scheme val="minor"/>
      </rPr>
      <t>(años)</t>
    </r>
  </si>
  <si>
    <r>
      <t xml:space="preserve">Experiencia en implementar iniciativas parecidas </t>
    </r>
    <r>
      <rPr>
        <sz val="11"/>
        <color rgb="FFFF0000"/>
        <rFont val="Calibri"/>
        <family val="2"/>
        <scheme val="minor"/>
      </rPr>
      <t>(años, resumen breve de resultados hasta 100 caracteres)</t>
    </r>
  </si>
  <si>
    <r>
      <t xml:space="preserve">Experiencia en implementar iniciativas parecidas </t>
    </r>
    <r>
      <rPr>
        <sz val="11"/>
        <color rgb="FFFF0000"/>
        <rFont val="Calibri"/>
        <family val="2"/>
        <scheme val="minor"/>
      </rPr>
      <t>(años, resumen breve de resultados hasta 150 caracteres)</t>
    </r>
  </si>
  <si>
    <r>
      <t xml:space="preserve">Experiencia en trabajos parecidos al enfoque de la iniciativa </t>
    </r>
    <r>
      <rPr>
        <sz val="11"/>
        <color rgb="FFFF0000"/>
        <rFont val="Calibri"/>
        <family val="2"/>
        <scheme val="minor"/>
      </rPr>
      <t>(años, resumen breve de resultados hasta 150 caracteres)</t>
    </r>
  </si>
  <si>
    <r>
      <t xml:space="preserve">Años de existencia </t>
    </r>
    <r>
      <rPr>
        <sz val="11"/>
        <color rgb="FFFF0000"/>
        <rFont val="Calibri"/>
        <family val="2"/>
        <scheme val="minor"/>
      </rPr>
      <t>(años)</t>
    </r>
  </si>
  <si>
    <t>DESCRIPCION DE LA INICIATIVA</t>
  </si>
  <si>
    <t>Columna comprobación</t>
  </si>
  <si>
    <t>Monetario</t>
  </si>
  <si>
    <t>No monetario</t>
  </si>
  <si>
    <t>Total (%)</t>
  </si>
  <si>
    <t>FINANCIAMIENTO DEL PROYECTO DE APALANCAMIENTO</t>
  </si>
  <si>
    <r>
      <rPr>
        <b/>
        <sz val="20"/>
        <color theme="1"/>
        <rFont val="Calibri"/>
        <family val="2"/>
        <scheme val="minor"/>
      </rPr>
      <t>DATOS GENERALES DE LA INICIATIVA</t>
    </r>
    <r>
      <rPr>
        <b/>
        <sz val="11"/>
        <color theme="1"/>
        <rFont val="Calibri"/>
        <family val="2"/>
        <scheme val="minor"/>
      </rPr>
      <t xml:space="preserve"> 
</t>
    </r>
    <r>
      <rPr>
        <b/>
        <sz val="20"/>
        <color theme="1"/>
        <rFont val="Calibri"/>
        <family val="2"/>
        <scheme val="minor"/>
      </rPr>
      <t>Y DE LAS ENTIDADES PARTICIPANTES</t>
    </r>
  </si>
  <si>
    <t>Rubros</t>
  </si>
  <si>
    <t>Cuadro de comprobación</t>
  </si>
  <si>
    <t>Total (US$)</t>
  </si>
  <si>
    <r>
      <rPr>
        <b/>
        <sz val="11"/>
        <color theme="1"/>
        <rFont val="Calibri"/>
        <family val="2"/>
        <scheme val="minor"/>
      </rPr>
      <t>(1) TITULO DE LA INICIATIVA:</t>
    </r>
    <r>
      <rPr>
        <sz val="11"/>
        <color theme="1"/>
        <rFont val="Calibri"/>
        <family val="2"/>
        <scheme val="minor"/>
      </rPr>
      <t xml:space="preserve"> </t>
    </r>
    <r>
      <rPr>
        <sz val="11"/>
        <color rgb="FFFF0000"/>
        <rFont val="Calibri"/>
        <family val="2"/>
        <scheme val="minor"/>
      </rPr>
      <t>(hasta 60 caracteres)</t>
    </r>
  </si>
  <si>
    <r>
      <t xml:space="preserve"> (2) DURACIÓN DEL PROYECTO DE APALANCAMIENTO DE LA INICIATIVA A SER COFINANCIADO POR EL PROGRAMA AEA: </t>
    </r>
    <r>
      <rPr>
        <sz val="11"/>
        <color rgb="FFFF0000"/>
        <rFont val="Calibri"/>
        <family val="2"/>
        <scheme val="minor"/>
      </rPr>
      <t>(meses)</t>
    </r>
  </si>
  <si>
    <t>Cooperativa</t>
  </si>
  <si>
    <t>Entidad financiera</t>
  </si>
  <si>
    <t>ENTIDAD PROPONENTE (Acrónimo)</t>
  </si>
  <si>
    <t>TITULO</t>
  </si>
  <si>
    <r>
      <t xml:space="preserve">(4)TECNOLOGÍA Y/O SERVICIOS VALIDADOS: </t>
    </r>
    <r>
      <rPr>
        <sz val="11"/>
        <color rgb="FFFF0000"/>
        <rFont val="Calibri"/>
        <family val="2"/>
        <scheme val="minor"/>
      </rPr>
      <t>(hasta 800 caracteres)</t>
    </r>
  </si>
  <si>
    <r>
      <t xml:space="preserve">(5) TECNOLOGÍAS Y/O SERVICIOS APROPIADOS A LA REALIDAD SOCIO-AMBIENTAL DEL ÁREA DE IMPLEMENTACIÓN </t>
    </r>
    <r>
      <rPr>
        <sz val="11"/>
        <color rgb="FFFF0000"/>
        <rFont val="Calibri"/>
        <family val="2"/>
        <scheme val="minor"/>
      </rPr>
      <t>(hasta 2000 caracteres)</t>
    </r>
  </si>
  <si>
    <r>
      <t>FUENTES:</t>
    </r>
    <r>
      <rPr>
        <b/>
        <sz val="10"/>
        <color theme="1"/>
        <rFont val="Calibri"/>
        <family val="2"/>
        <scheme val="minor"/>
      </rPr>
      <t xml:space="preserve"> </t>
    </r>
    <r>
      <rPr>
        <sz val="10"/>
        <color rgb="FFFF0000"/>
        <rFont val="Calibri"/>
        <family val="2"/>
        <scheme val="minor"/>
      </rPr>
      <t>(de ser necesario, escribir fuentes que ayuden a justificar que una tecnología o servicio esta validada)</t>
    </r>
  </si>
  <si>
    <r>
      <t xml:space="preserve">(6) PERTINENCIA DEL MODELO DE NEGOCIO: </t>
    </r>
    <r>
      <rPr>
        <sz val="11"/>
        <color rgb="FFFF0000"/>
        <rFont val="Calibri"/>
        <family val="2"/>
        <scheme val="minor"/>
      </rPr>
      <t>(hasta 2000 caracteres)</t>
    </r>
  </si>
  <si>
    <r>
      <t xml:space="preserve">(7) COMPETENCIA Y VENTAJA COMPARATIVA : </t>
    </r>
    <r>
      <rPr>
        <sz val="11"/>
        <color rgb="FFFF0000"/>
        <rFont val="Calibri"/>
        <family val="2"/>
        <scheme val="minor"/>
      </rPr>
      <t>(hasta 1000 caracteres)</t>
    </r>
  </si>
  <si>
    <r>
      <t xml:space="preserve">(8) GOBERNANZA DE LA CADENA DE VALOR : </t>
    </r>
    <r>
      <rPr>
        <sz val="11"/>
        <color rgb="FFFF0000"/>
        <rFont val="Calibri"/>
        <family val="2"/>
        <scheme val="minor"/>
      </rPr>
      <t>(hasta 1000 caracteres)</t>
    </r>
  </si>
  <si>
    <r>
      <t xml:space="preserve">FUENTES: </t>
    </r>
    <r>
      <rPr>
        <sz val="11"/>
        <color rgb="FFFF0000"/>
        <rFont val="Calibri"/>
        <family val="2"/>
        <scheme val="minor"/>
      </rPr>
      <t xml:space="preserve"> (de ser necesario, escribir fuentes que ayuden a sustentar sus estimaciones sobre el potencial de crecimiento)</t>
    </r>
  </si>
  <si>
    <r>
      <t xml:space="preserve">(10) MODELO Y POTENCIAL DE CRECIMIENTO: </t>
    </r>
    <r>
      <rPr>
        <sz val="11"/>
        <color theme="1"/>
        <rFont val="Calibri"/>
        <family val="2"/>
        <scheme val="minor"/>
      </rPr>
      <t xml:space="preserve"> </t>
    </r>
    <r>
      <rPr>
        <sz val="11"/>
        <color rgb="FFFF0000"/>
        <rFont val="Calibri"/>
        <family val="2"/>
        <scheme val="minor"/>
      </rPr>
      <t>(hasta 2000 caracteres)</t>
    </r>
  </si>
  <si>
    <r>
      <t xml:space="preserve">(14) FINANCIAMIENTO Y RENTABILIDAD  </t>
    </r>
    <r>
      <rPr>
        <sz val="11"/>
        <color rgb="FFFF0000"/>
        <rFont val="Calibri"/>
        <family val="2"/>
        <scheme val="minor"/>
      </rPr>
      <t>(hasta 3000 caracteres)</t>
    </r>
  </si>
  <si>
    <r>
      <t xml:space="preserve">(15) IDENTIFICACIÓN, EVALUACIÓN Y MITIGACIÓN DE RIESGOS CRÍTICOS: </t>
    </r>
    <r>
      <rPr>
        <sz val="11"/>
        <color rgb="FFFF0000"/>
        <rFont val="Calibri"/>
        <family val="2"/>
        <scheme val="minor"/>
      </rPr>
      <t>(hasta 2000 caracteres)</t>
    </r>
  </si>
  <si>
    <t>Severidad</t>
  </si>
  <si>
    <t>(completar pestaña "FINANCIAMIENTO")</t>
  </si>
  <si>
    <r>
      <t xml:space="preserve">Tipo de gastos
</t>
    </r>
    <r>
      <rPr>
        <b/>
        <sz val="9"/>
        <color theme="1" tint="0.249977111117893"/>
        <rFont val="Calibri"/>
        <family val="2"/>
        <scheme val="minor"/>
      </rPr>
      <t>(ver gastos elegibles en Instructivo Administrativo)</t>
    </r>
  </si>
  <si>
    <t>¿El cofinanciamiento solicitado es menor o igual al 50% del total del proyecto?</t>
  </si>
  <si>
    <r>
      <t>(3) FINANCIAMIENTO TOTAL DEL PROYECTO:</t>
    </r>
    <r>
      <rPr>
        <sz val="11"/>
        <color rgb="FFFF0000"/>
        <rFont val="Calibri"/>
        <family val="2"/>
        <scheme val="minor"/>
      </rPr>
      <t xml:space="preserve"> (US$)</t>
    </r>
  </si>
  <si>
    <r>
      <t>(4) COFINANCIAMIENTO TOTAL SOLICITADO AL PROGRAMA AEA:</t>
    </r>
    <r>
      <rPr>
        <sz val="11"/>
        <color rgb="FFFF0000"/>
        <rFont val="Calibri"/>
        <family val="2"/>
        <scheme val="minor"/>
      </rPr>
      <t xml:space="preserve"> (US$)</t>
    </r>
  </si>
  <si>
    <r>
      <t>(5) APORTE DE CONTRAPARTIDA PARA LA EJECUCIÓN DEL PROYECTO:</t>
    </r>
    <r>
      <rPr>
        <sz val="11"/>
        <color rgb="FFFF0000"/>
        <rFont val="Calibri"/>
        <family val="2"/>
        <scheme val="minor"/>
      </rPr>
      <t xml:space="preserve"> (US$)</t>
    </r>
  </si>
  <si>
    <r>
      <t xml:space="preserve">(9) MERCADO PRINCIPAL DE LA INICIATIVA: </t>
    </r>
    <r>
      <rPr>
        <sz val="11"/>
        <color rgb="FFFF0000"/>
        <rFont val="Calibri"/>
        <family val="2"/>
        <scheme val="minor"/>
      </rPr>
      <t xml:space="preserve"> (hasta 200 caracteres)</t>
    </r>
  </si>
  <si>
    <t xml:space="preserve">(11) ENCARGADO/COORDINADOR DE LA INICIATIVA: </t>
  </si>
  <si>
    <t>(12) ENTIDAD PROPONENTE</t>
  </si>
  <si>
    <r>
      <t xml:space="preserve"> (13) ENTIDAD ASOCIADA I </t>
    </r>
    <r>
      <rPr>
        <sz val="11"/>
        <color theme="1"/>
        <rFont val="Calibri"/>
        <family val="2"/>
        <scheme val="minor"/>
      </rPr>
      <t xml:space="preserve">(de ser el caso)  </t>
    </r>
  </si>
  <si>
    <r>
      <t xml:space="preserve">(14) ENTIDAD ASOCIADA II </t>
    </r>
    <r>
      <rPr>
        <sz val="11"/>
        <color theme="1"/>
        <rFont val="Calibri"/>
        <family val="2"/>
        <scheme val="minor"/>
      </rPr>
      <t xml:space="preserve">(de ser el caso)  </t>
    </r>
  </si>
  <si>
    <r>
      <t xml:space="preserve">(15) ENTIDAD ASOCIADA III </t>
    </r>
    <r>
      <rPr>
        <sz val="11"/>
        <color theme="1"/>
        <rFont val="Calibri"/>
        <family val="2"/>
        <scheme val="minor"/>
      </rPr>
      <t xml:space="preserve">(de ser el caso)  </t>
    </r>
  </si>
  <si>
    <r>
      <t xml:space="preserve">(8) RESUMEN DEL PROPÓSITO: </t>
    </r>
    <r>
      <rPr>
        <sz val="11"/>
        <color rgb="FFFF0000"/>
        <rFont val="Calibri"/>
        <family val="2"/>
        <scheme val="minor"/>
      </rPr>
      <t>(hasta 300 caracteres)</t>
    </r>
  </si>
  <si>
    <r>
      <t>(6) PAÍS AL QUE POSTULA:</t>
    </r>
    <r>
      <rPr>
        <sz val="11"/>
        <color rgb="FFFF0000"/>
        <rFont val="Calibri"/>
        <family val="2"/>
        <scheme val="minor"/>
      </rPr>
      <t xml:space="preserve"> (país)</t>
    </r>
  </si>
  <si>
    <r>
      <t xml:space="preserve">(7) POSTULACIÓN INDIVIDUAL O ASOCIADA: </t>
    </r>
    <r>
      <rPr>
        <sz val="11"/>
        <color rgb="FFFF0000"/>
        <rFont val="Calibri"/>
        <family val="2"/>
        <scheme val="minor"/>
      </rPr>
      <t>(individual o asociada)</t>
    </r>
  </si>
  <si>
    <r>
      <t xml:space="preserve">(1) PROPÓSITO DE LA INICIATIVA: </t>
    </r>
    <r>
      <rPr>
        <sz val="11"/>
        <color rgb="FFFF0000"/>
        <rFont val="Calibri"/>
        <family val="2"/>
        <scheme val="minor"/>
      </rPr>
      <t>(hasta 1000 caracteres)</t>
    </r>
  </si>
  <si>
    <r>
      <t xml:space="preserve">(2) DESCRIPCIÓN DE LOS BENEFICIARIOS </t>
    </r>
    <r>
      <rPr>
        <sz val="11"/>
        <color rgb="FFFF0000"/>
        <rFont val="Calibri"/>
        <family val="2"/>
        <scheme val="minor"/>
      </rPr>
      <t>(hasta 800 caracteres)</t>
    </r>
  </si>
  <si>
    <r>
      <t>(3) VALOR AGREGADO PARA LOS BENEFICIARIOS</t>
    </r>
    <r>
      <rPr>
        <sz val="11"/>
        <color theme="1"/>
        <rFont val="Calibri"/>
        <family val="2"/>
        <scheme val="minor"/>
      </rPr>
      <t xml:space="preserve"> </t>
    </r>
    <r>
      <rPr>
        <sz val="11"/>
        <color rgb="FFFF0000"/>
        <rFont val="Calibri"/>
        <family val="2"/>
        <scheme val="minor"/>
      </rPr>
      <t>(hasta 800 caracteres)</t>
    </r>
  </si>
  <si>
    <r>
      <t xml:space="preserve">(9) NIVEL DE ALINEACIÓN CON LAS POLÍTICAS PÚBLICAS: </t>
    </r>
    <r>
      <rPr>
        <sz val="11"/>
        <color rgb="FFFF0000"/>
        <rFont val="Calibri"/>
        <family val="2"/>
        <scheme val="minor"/>
      </rPr>
      <t>(hasta 1000 caracteres)</t>
    </r>
  </si>
  <si>
    <r>
      <rPr>
        <b/>
        <sz val="11"/>
        <color theme="1"/>
        <rFont val="Calibri"/>
        <family val="2"/>
        <scheme val="minor"/>
      </rPr>
      <t>(10) ASPECTOS LEGALES DE ELEGIBILIDAD DE LA INICIATIVA :</t>
    </r>
    <r>
      <rPr>
        <sz val="11"/>
        <color theme="1"/>
        <rFont val="Calibri"/>
        <family val="2"/>
        <scheme val="minor"/>
      </rPr>
      <t xml:space="preserve"> </t>
    </r>
    <r>
      <rPr>
        <sz val="11"/>
        <color rgb="FFFF0000"/>
        <rFont val="Calibri"/>
        <family val="2"/>
        <scheme val="minor"/>
      </rPr>
      <t>(hasta 200 caracteres)</t>
    </r>
  </si>
  <si>
    <r>
      <t xml:space="preserve">Total Proyecto (US$)
</t>
    </r>
    <r>
      <rPr>
        <b/>
        <sz val="11"/>
        <color theme="1" tint="0.249977111117893"/>
        <rFont val="Calibri"/>
        <family val="2"/>
        <scheme val="minor"/>
      </rPr>
      <t>[A]+[B]+[C]</t>
    </r>
  </si>
  <si>
    <r>
      <rPr>
        <b/>
        <sz val="11"/>
        <color theme="1" tint="0.249977111117893"/>
        <rFont val="Calibri"/>
        <family val="2"/>
        <scheme val="minor"/>
      </rPr>
      <t xml:space="preserve">[A] </t>
    </r>
    <r>
      <rPr>
        <b/>
        <sz val="11"/>
        <color rgb="FF000000"/>
        <rFont val="Calibri"/>
        <family val="2"/>
        <scheme val="minor"/>
      </rPr>
      <t>Cofinanciamiento solicitado al Programa AEA (US$)</t>
    </r>
  </si>
  <si>
    <r>
      <rPr>
        <b/>
        <sz val="11"/>
        <color theme="1" tint="0.34998626667073579"/>
        <rFont val="Calibri"/>
        <family val="2"/>
      </rPr>
      <t xml:space="preserve">[B] </t>
    </r>
    <r>
      <rPr>
        <b/>
        <sz val="11"/>
        <color rgb="FF000000"/>
        <rFont val="Calibri"/>
        <family val="2"/>
        <scheme val="minor"/>
      </rPr>
      <t>Aporte de Cofinanciamiento de la Entidad Proponente (US$)</t>
    </r>
  </si>
  <si>
    <r>
      <rPr>
        <b/>
        <sz val="11"/>
        <color theme="1" tint="0.34998626667073579"/>
        <rFont val="Calibri"/>
        <family val="2"/>
        <scheme val="minor"/>
      </rPr>
      <t xml:space="preserve">[C] </t>
    </r>
    <r>
      <rPr>
        <b/>
        <sz val="11"/>
        <color rgb="FF000000"/>
        <rFont val="Calibri"/>
        <family val="2"/>
        <scheme val="minor"/>
      </rPr>
      <t>Aporte de Cofinanciamiento de Entidad(es) Asociada(s) y otras fuentes (US$)</t>
    </r>
  </si>
  <si>
    <t>¿El aporte no monetario es menor o igual al 40 % del valor del cofinanciamiento del Programa AEA al proyecto?</t>
  </si>
  <si>
    <r>
      <t xml:space="preserve">Aporte de contrapartida (EP , EA y otras fuentes) (US$)
</t>
    </r>
    <r>
      <rPr>
        <b/>
        <sz val="11"/>
        <color theme="1" tint="0.34998626667073579"/>
        <rFont val="Calibri"/>
        <family val="2"/>
        <scheme val="minor"/>
      </rPr>
      <t>[B]+[C]</t>
    </r>
  </si>
  <si>
    <r>
      <t xml:space="preserve">Ha sido Entidad Desarrolladora de algún proyecto en la primera y/o segunda convocatoria del programa AEA? </t>
    </r>
    <r>
      <rPr>
        <sz val="11"/>
        <color rgb="FFFF0000"/>
        <rFont val="Calibri"/>
        <family val="2"/>
        <scheme val="minor"/>
      </rPr>
      <t>(si o no)</t>
    </r>
  </si>
  <si>
    <t>(Con la finalidad de que pueda rellenar de manera oportuna el siguiente formato recomendamos leer el documento: "Guía para la preparación de perfiles" de la tercera convocatoria del Programa AEA. El mismo que ha sido preparado para facilitar el llenado del presente formato.)</t>
  </si>
  <si>
    <r>
      <t xml:space="preserve">De manera complementaria a lo explicado sobre la iniciativa en el punto 14: "Financiamiento y rentabilidad", en esta etapa se requiere identificar los rubros  principales y tipo/s de gasto/s previstos en cada uno (de manera referencial) para el Proyecto. De igual manera para cada rubro se debe identificar los aporte de cofinanciamiento del Programa AEA, Entidad Proponente y Entidades Asociadas (de ser el caso). </t>
    </r>
    <r>
      <rPr>
        <sz val="11"/>
        <color rgb="FF000000"/>
        <rFont val="Calibri"/>
        <family val="2"/>
        <scheme val="minor"/>
      </rPr>
      <t xml:space="preserve">De resultar seleccionado, este monto total de "Aporte cofinanciamiento solicitado al Programa AEA" será el máximo a ser cofinanciado por el Programa. Los rubros, tipos de gastos y montos para cada rubro son referenciales y pueden ser ajustados en la etapa 2. El presente presupuesto debe realizarse con el valor de venta, sin incluir el impuesto general a las ventas o al valor agregado. </t>
    </r>
  </si>
  <si>
    <t>¿El cofinanciamiento solicitado al Programa AEA es mayor o igual a 100,000 US$?</t>
  </si>
  <si>
    <t>¿El cofinanciamiento solicitado al Programa AEA es menor o igual  a 250,000 US$?</t>
  </si>
  <si>
    <r>
      <t xml:space="preserve">FUENTES: </t>
    </r>
    <r>
      <rPr>
        <sz val="11"/>
        <color rgb="FFFF0000"/>
        <rFont val="Calibri"/>
        <family val="2"/>
        <scheme val="minor"/>
      </rPr>
      <t>(de ser necesario, escribir fuentes que ayuden a justificar el nivel de alineción de su propuesta)</t>
    </r>
  </si>
  <si>
    <r>
      <t xml:space="preserve">(13) SOSTENIBILIDAD ECONÓMICA E IMPACTOS / RIESGOS ASOCIADOS: </t>
    </r>
    <r>
      <rPr>
        <sz val="11"/>
        <color rgb="FFFF0000"/>
        <rFont val="Calibri"/>
        <family val="2"/>
        <scheme val="minor"/>
      </rPr>
      <t>(hasta 1500 caracteres)</t>
    </r>
  </si>
  <si>
    <r>
      <t xml:space="preserve">(11) SOSTENIBILIDAD SOCIAL E IMPACTOS / RIESGOS ASOCIADOS: </t>
    </r>
    <r>
      <rPr>
        <sz val="11"/>
        <color rgb="FFFF0000"/>
        <rFont val="Calibri"/>
        <family val="2"/>
        <scheme val="minor"/>
      </rPr>
      <t>(hasta 1500 caracteres)</t>
    </r>
  </si>
  <si>
    <r>
      <t xml:space="preserve">(12) SOSTENIBILIDAD CLIMÁTICA E IMPACTOS / RIESGOS AMBIENTALES ASOCIADOS: </t>
    </r>
    <r>
      <rPr>
        <sz val="11"/>
        <color rgb="FFFF0000"/>
        <rFont val="Calibri"/>
        <family val="2"/>
        <scheme val="minor"/>
      </rPr>
      <t>(hasta 1500 caracteres)</t>
    </r>
  </si>
  <si>
    <t>Biodigestor y purificacion de gas, produce energía y compost</t>
  </si>
  <si>
    <t>ECUADOR</t>
  </si>
  <si>
    <t>ASOCIADA</t>
  </si>
  <si>
    <t xml:space="preserve">El proyecto se enfoca en reemplazar un hidrocarburo altamente contaminante con una energia 100% renovable y baja en carbono . Corporacion Favorita es consumidor de GLP (159 toneladas 2014) </t>
  </si>
  <si>
    <t>CARBON MASTERS LIMITED</t>
  </si>
  <si>
    <t xml:space="preserve">Corporacion Favorita es la empresa líder en el Ecuador en el sector de supermercados, con mas de 120 locales en todo el país maneja y rota gran variedad de mercadería, uno de sus principales rubros es el de alimentos. Esto genera que en su rotación normal se produzcan perdidas, mermas y productos que llegan a su etapa de expiración, que no son aptos para el consumo humano y que son enviados a los botaderos de basura.
Carbon Masters Ecuador es una subsidiaria de propiedad total de Carbon Masters Reino Unido. Su enfoque es el de gestión y manejo de carbono, actualmente cuenta con oficinas en Quito Ecuador y Bangalore India. Proporciona servicios de mitigación de carbono y adaptación a las organizaciones de los sectores públicos y privados. En Ecuador esta trabajando con empresas como Pfizer, Adelca y CNT EP y Corporacion Favorita inicialmente en proceso de evaluación de sus emisiones de carbono, posteriormente en el diseño e implementación de soluciones para reducir sus emisiones de carbono y mejorar su eficiencia energética.
En la India hace mas de 3 años se formo una alianza con una empresa local cuyo nombre es Maltosa PVT, empresa que como Corporacion Favorita dispone de similar cantidad de Biomasa (20 toneladas/día),  su infraestructura es de un biodigestor de 1000m3 y una unidad de purificación y compresión asociada (por primera vez en el sur de la India). La unidad actualmente produce 171 a 228 toneladas de biogas purificado (92% metano) al año así como 438 toneladas/año de abono orgánico. El CBG se utiliza en aplicaciones que reemplazan el uso de combustibles fósiles (diesel, GLP, gasolina) para la generación de electricidad, cocción, usos industriales, etc. Adicionalmente genera compost (fertilizante orgánico) que es comercializado a los agricultores locales. Carbon Masters será aliado estratégico de Corporacion Favorita para implementar el proyecto desde compra de equipos, instalación y funcionamiento de la planta. </t>
  </si>
  <si>
    <t>11 meses</t>
  </si>
  <si>
    <t>CF y CM cumplen la legislación nacional e internacional así como los requerimientos técnicos, de seguridad  y ambiental. Ambas instituciones pondrán a disposición el proyecto como un bien público.</t>
  </si>
  <si>
    <t>Andrés Mauricio</t>
  </si>
  <si>
    <t>Gómez de la Torre Avilés</t>
  </si>
  <si>
    <t>050197044-6</t>
  </si>
  <si>
    <t>Ingeniero Ambiental</t>
  </si>
  <si>
    <t>Empresarial</t>
  </si>
  <si>
    <t>Sangolquí</t>
  </si>
  <si>
    <t>Pichincha</t>
  </si>
  <si>
    <t>Ecuador</t>
  </si>
  <si>
    <t>agomez@favorita.com</t>
  </si>
  <si>
    <t>Director del proyecto "Biodigestor y purificacion de gas".</t>
  </si>
  <si>
    <t>1 año</t>
  </si>
  <si>
    <t xml:space="preserve">Manejo programas ambientales en CF e identificación de oportunidades de eficiencia en manejo de residuos, liderando proyectos de eficiencia energética con CM.
</t>
  </si>
  <si>
    <t>Corporación Favorita C.A.</t>
  </si>
  <si>
    <t>CF</t>
  </si>
  <si>
    <t xml:space="preserve">Fernando José </t>
  </si>
  <si>
    <t>Sáenz Miño</t>
  </si>
  <si>
    <t>www.corporacionfavorita.com</t>
  </si>
  <si>
    <t>CM tiene experiencia de más de 3 años en el manejo de residuos orgánicos y toda la cadena de valor del Biogas en Bangalore-India.</t>
  </si>
  <si>
    <t>CF tiene más de 60 años de experiencia en el sector de supermercados, venta al por mayor y menos de productos, con un alto componente ambiental.</t>
  </si>
  <si>
    <t>57 años</t>
  </si>
  <si>
    <t>No</t>
  </si>
  <si>
    <t>X</t>
  </si>
  <si>
    <t>Pablo Arturo</t>
  </si>
  <si>
    <t>Piedra  Vivár</t>
  </si>
  <si>
    <t>170984846-7</t>
  </si>
  <si>
    <t>170423965-4</t>
  </si>
  <si>
    <t>12 de octubre 1942 y Luis Cordero. Edif Wall Trade Center. Torre A, piso 10 oficina 1001</t>
  </si>
  <si>
    <t>jorge@carbonmasters.co.uk</t>
  </si>
  <si>
    <t>www.carbonmasters.co.uk</t>
  </si>
  <si>
    <t>El objetivo de Carbon Max es construir una planta de producción y purificación de Biogás en el Centro de Distribuciones CD de Corporación Favorita, en la cual se utilizarán los residuos orgánicos del CD y de todos los supermercados (de 15 a 20 toneladas/día), que actualmente se envían a los rellenos sanitarios en el país. Con estos desechos se planea procesarlos en un digestor anaeróbico y tecnologías de purificación que llevaran al gas metano a una pureza de (80-90%) y sistemas de compresión combinadas. Corporación Favorita tiene un consumo anual de GLP 159 toneladas ($159.000) y se pretende reemplazar el 100% de su consumo de este hidrocarburo por una solución limpia y renovable.  Para esto se prevé construir una planta de producción de 20 toneladas diarias de biomasa, que generará una producción de biogás purificado de 162 toneladas anuales y una producción de biofertilizante de 438 toneladas ($43 800).</t>
  </si>
  <si>
    <t>Los beneficiarios son: El país ya que se importa cerca del 90% del GLP que se consume en el Ecuador, adicionalmente el gobierno ecuatoriano está impulsando el cambio de la matriz energética por un desarrollo más sustentable. Corporación Favorita porque puede aumentar su independencia energética y puede controlar una energía que no fluctúe en precios. Las poblaciones donde se encuentran los supermercados ya que los residuos orgánicos usualmente son enviadas a rellenos sanitarios causando emisiones de carbono, lixiviados, disminución de la vida útil del relleno sanitario así como otros perjuicios ambientales. La población de Sangolquí ya que la mayoría de biomasa es enviada al relleno sanitario. Y la creación de empleos para trabajadores locales para el proceso de producción.</t>
  </si>
  <si>
    <t>Actualmente los residuos orgánicos son enviados a los rellenos sanitarios en el Ecuador causando emisiones de carbono, lixiviados, disminución de la vida útil del relleno sanitario y otros desafíos ambientales. Así como el consumo de GLP. La solución planteada sustituirá la importación de GLP, disminuirá el uso de rellenos sanitarios, disminuirá las emisiones de carbono, existirá una alternativa técnica para la disposición final de residuos orgánicos y se abrirán nuevas plazas de trabajo. Finalmente CF se beneficiará de mejorar su política de economía circular, convirtiendo un desecho en un recurso energético sustentable.</t>
  </si>
  <si>
    <t>La generación de biogás ha existido durante cientos de años. La gran problemática fue la de la pureza que va desde 45% a 55% de metano. Carbon Max es una solución innovadora que va más allá de lo convencional ya que utiliza un sistema de purificación del gas (80-90% de metano) esto permite comprimir el gas, almacenarlo y generar más estabilidad. De esta forma puede competir con precios de hidrocarburos como el GLP. Carbon Masters India ya ha demostrado la viabilidad técnica y comercial de la tecnología (3 años de experiencia) con su planta  en Bangalore utilizando desechos de aves. La purificación del biogás y la compresión es una tecnología relativamente nueva. El proyecto propuesto sin duda sería el primero en Ecuador, (y podría decirse que es el primero en América Latina).</t>
  </si>
  <si>
    <t>Links los periódicos más importantes de la India sobre habla sobre Carbon Lites (nuestra marca para Biogas Purificado), actualmente estamos comercializando en hoteles y restaurantes en Bangalore - India.
m.thehindu.com/news/cities/bangalore/three-restaurants-in-city-switch-over-to-biogas/article6627591.ece 
http://www.deccanherald.com/content/380369/waste-gas-plant-become-reality.html
http://www.thehindu.com/news/cities/bangalore/ppp-model-adopted-to-convert-waste-into-biogas/article5574484.ece</t>
  </si>
  <si>
    <t>El biogás es un producto que se lo ha utilizado por cientos de años y no supone de un avance tecnológico importante, el problema con un biogás en bruto es su porcentaje de metano que llega de 45% – 55%. La ventaja competitiva y la innovación tecnológica de CarbonMax es el sistema de purificación del metano 80% a 90% que permite utilizar la energía de manera estable, pura y económicamente viable, gracias a esta pureza se puede almacenar la energía en cilindros y las aplicaciones son las mismas que se utilizan para gas natural. La competencia en Ecuador esta enfocada en utilizar el biogás sin purificar para generación eléctrica la cual no es económicamente tan rentable como el enfoque de reemplazar GLP. Nuestra mayor competencia sería con los proveedores de GLP se están beneficiando por el descenso del precio de los hidrocarburos. Hay que tomar en cuenta que el país importa el 90% del GLP que se consume en Ecuador, el mercado de GLP en el Ecuador llego a los 800 millones el año 2014.</t>
  </si>
  <si>
    <t>El proyecto sustituye el uso de combustibles fósiles así como también reduce el envío de residuos orgánicos a los botaderos de basura y generación de líquidos lixiviados. La cadena de valor empieza desde el retorno de productos perecibles que no sirvan para el consumo humano, estos regresan al CD desde todos los supermercados para consolidarlos y almacenarlos en el biodigestor. El equipo por un lado captura el gas impuro y por otro lado concentra el compost, luego  el gas entra a una planta de purificación para llevarlos desde 45% de metano a 90% de pureza. Una vez purificado ingresa a la planta de compresión para almacenar el gas en cilindros. El compost se lo lleva a una planta de compresión y secado. El gas sirve para reemplazar al GLP y el compost será empacado en sacos para ser comercializados en los propios supermercados de CF. De esta forma se genera una economía circular. Este proyecto generará empleos locales, menos desechos contaminantes y se evita que se queme un GLP.</t>
  </si>
  <si>
    <t xml:space="preserve"> “El numeral 2 del Art. 276 de la Constitución de la República… tiene entre sus objetivos el de construir un sistema económico justo, democrático, productivo, solidario y sostenible…”
El Art. 283 de la Constitución de la República establece... armonía con la naturaleza… El Art. 320 de la Constitución…se sujetará a principios y normas de calidad; sostenibilidad, productividad sistémica, valoración del trabajo y eficiencia económica y social.
COPCI Art. 3.-… inversiones productivas orientadas a la realización del Buen Vivir. Esta normativa busca también generar y consolidar las regulaciones que  potencien, impulsen e incentiven la producción de mayor valor agregado…. un desarrollo equilibrado, equitativo, eco-eficiente y sostenible con el cuidado de la naturaleza. COPCI Art. 2.-… Para los sectores que contribuyan al cambio a la matriz energética, a la sustitución estratégica de importaciones, al fomento de las exportaciones, así como para el desarrollo rural de todo el país…
</t>
  </si>
  <si>
    <r>
      <rPr>
        <b/>
        <sz val="11"/>
        <color theme="1"/>
        <rFont val="Calibri"/>
        <family val="2"/>
        <scheme val="minor"/>
      </rPr>
      <t xml:space="preserve">Extraído de la web el 16 de enero de 2014 de: https: </t>
    </r>
    <r>
      <rPr>
        <sz val="11"/>
        <color theme="1"/>
        <rFont val="Calibri"/>
        <family val="2"/>
        <scheme val="minor"/>
      </rPr>
      <t xml:space="preserve">//www.produccion.gob.ec/wp-content/uploads/2014/01/codigo-de-la-produccion-ecuador-espaniol.pdf;
http://www.proecuador.gob.ec/wp-content/uploads/2014/02/1-Codigo-Organico-de-la-Produccion-Comercio-e-Inversiones-pag-37.pdf 
</t>
    </r>
  </si>
  <si>
    <t>m.thehindu.com/news/cities/bangalore/three-restaurants-in-city-switch-over-to-biogas/article6627591.ece 
http://www.deccanherald.com/content/380369/waste-gas-plant-become-reality.html
http://www.thehindu.com/news/cities/bangalore/ppp-model-adopted-to-convert-waste-into-biogas/article5574484.ece</t>
  </si>
  <si>
    <t xml:space="preserve">
Cada día en CF rota una gran cantidad de productos orgánicos y por varios factores se producen mermas tanto en el procesamiento así como en la rotación lo que genera al menos 20 toneladas diarias de materia orgánica. Tradicionalmente este tipo de residuos se envía a los rellenos sanitarios. Estamos cambiando eso mediante la recopilación de este material orgánico y combinándolo con microorganismos en un proceso llamado digestión anaeróbica (AD). Lo llamamos CarbonMax. Combustible que tiene un poder calórico más alto que otras alternativas, como el GLP que es además un combustible 100% carbono neutral. 
Se propone reemplazar el consumo de GLP en los equipos de lavadores de jabas y cocción en el comedor. Además al final del proceso, queda como subproducto abono orgánico enriquecido. CarbonMax es gas natural renovable con una pureza del 80- 90% de metano. Esto le da un valor calorífico mayor al GLP. Reemplazará al GLP que el año 2014 el costo de adquisición fue de 151.000 Usd. De esta forma contribuimos al cambio de la matriz energética así como a la sustitución de importaciones.
Se abrirán 10 plazas de trabajo que serán contratados en la zona semiurbana de Sangolquí, en donde exista igualdad de género (5 mujeres, 5 hombres).
De igual forma se reducirá el envío de 20 ton diarias a los rellenos sanitarios, aumentando su vida útil y disminuyendo los líquidos lixiviados.
Contribuiremos al desarrollo de productos orgánicos que comercializamos, 438 ton. de abono al año. El dimensionamiento de los equipos contempla una capacidad de crecimiento del 20 % y el crecimiento de sus capacidades estará enfocado en el crecimiento de necesidad energética, así como, nuevas alternativas de captación de residuos orgánicos. CF se compromete en presentar este proyecto y estas tecnologías para que puedan ser replicadas con otros actores tanto públicos como privados.
Al ser una estrategia de economía de circular se contempla que el proyecto perdure a lo largo del tiempo.
</t>
  </si>
  <si>
    <t xml:space="preserve">Como reza el art. 283. De la Constitución de la República, establece que el sistema económico es social y solidarios; reconoce al ser humano como sujeto y fin; propende una relación dinámica y equilibrada entre sociedad, estado y mercado, en armonía con la naturaleza; y, tiene por objetivo garantizar la producción y reproducción de las condiciones materiales en inmateriales que posibiliten el plan del buen vivir.
CF comparte estos principios y por ello propone el proyecto descrito que permite disminuir el impacto ambiental, reemplazando hidrocarburos, aumentando las capacidades de los rellenos sanitarios, reduciendo emisiones de carbono, esto indirectamente disminuye el trabajo que en muchos casos es realizado por menores de edad en varias ciudades donde operamos y se generará empleos de calidad, dando espacios a hombre y mujeres del  sector donde se ubicará la planta en Sangolquí.
Este proyecto impactará de forma positiva en la sociedad ya que no se quemará el GLP. CF y CM se comprometen a promocionar este proyecto y promoverlo para que sea una solución replicable, tomando en cuenta que somos un  país agrícola, disponemos una gran cantidad de Biomasa, siendo actualmente uno de nuestros principales desafíos el manejo de la misma.
Existen riesgos en la sostenibilidad económica por la caída del precio del petróleo, así como, la generación de suficientes desechos que se requiere para producir la energía necesaria.
</t>
  </si>
  <si>
    <t xml:space="preserve">Actualmente CF dispone de una gran cantidad de desechos orgánicos que son parte de nuestros procesos de producción. Éstos actualmente se están enviando a los rellenos sanitarios provocando emisiones de carbono y generación de líquido lixiviados.
Por otro lado, CF tiene un consumo importante 159000 kilos de GLP que actualmente producen gases de efecto invernadero que contaminan el medio ambiente.
CF y CM preocupados por el cambio climático, proponen solucionar estos impactos mediante la generación de Biogás al aprovechar estos residuos y desplazar a un hidrocarburo, es decir, solucionaría estos dos desafíos contaminantes.
Adicionalmente producirá un fertilizante/ abono orgánico que servirá como una solución innovadora en el mercado reemplazando a fertilizantes con elementos químicos altamente contaminantes.
Los riesgos actuales de la empresa son los envíos recientes de desechos orgánicos a los rellenos sanitarios que contribuyen a la contaminación de nuestro país, el riesgo de volatilidad por precios de hidrocarburos y energéticos  y su relación con los gases de efecto invernadero y sus consecuencias.
El proyecto tiene el riesgo de obtención de las cantidades necesarias de desechos orgánicos por lo cual se insertarán mecanismos que garanticen la cantidad mínima de desechos requeridos.
Cumplimos con tecnologías y metodologías internacionales ya que nuestro aliado CM tiene más de tres años de experiencias en la producción y purificación de gas en Bangalore India.
</t>
  </si>
  <si>
    <t xml:space="preserve">CF es uno de los empleadores más grandes del país, cuyo enfoque es el cumplimiento de las leyes y obligaciones laborales, así como, una distribución equitativa de los beneficios, en este sentido con este proyecto se seguirá cumplimiento con los parámetros que han sido nuestras características que nos han llevado al éxito empresarial.
Este proyecto tendrá una capacidad de procesamiento de 20 ton diarias de Biomasa que  mejorará nuestra cadena de valor ya que reemplazará el uso de GLP de nuestra cadena productiva que en el 2014 representó un costo de 174900 Usd.
Por otro lado la planta producirá  438000 kilos al año de fertilizante orgánico y acorde al precio del mercado nacional tendrá un valor de 43800 Usd.
El proyecto generará diez fuentes de empleo y se planifica que exista equidad de género en la oferta laboral.  
Los colaboradores serán capacitados por expertos internacionales de Carbon Masters para que exista una transferencia de tecnologías y conocimientos  para  que los ellos puedan operar  de la mejor manera el proyecto a largo plazo.
</t>
  </si>
  <si>
    <t>Digestor y almacenamiento de 20 ton de Biomasa</t>
  </si>
  <si>
    <t>Equipos</t>
  </si>
  <si>
    <t>Unidad de purificación en m3/hora</t>
  </si>
  <si>
    <t>Compresor 500 m3 x hora</t>
  </si>
  <si>
    <t>Cilindros</t>
  </si>
  <si>
    <t xml:space="preserve">PRS y Sistemas de seguridad </t>
  </si>
  <si>
    <t>Terreno</t>
  </si>
  <si>
    <t>Prensa de filtrado</t>
  </si>
  <si>
    <t>Costos de instalación y tubería</t>
  </si>
  <si>
    <t>Instalación</t>
  </si>
  <si>
    <t>Gastos administrativos</t>
  </si>
  <si>
    <t>Administrativo</t>
  </si>
  <si>
    <t xml:space="preserve">Actualmente CF recolecta los desechos orgánicos desde sus supermecados en la Ciudad de Quito y desde su CD los envía a gestores o a los botaderos de basura. El plan se enfoca en recuperar todos los residuos orgánicos que producen los supermercados de todo el país y evitar que estos sean enviados a los rellenos sanitarios. Adicionalmente en el CD se producen día a día desechos orgánicos en los comedores, procesamiento de papas, naranjas, jardinería, etc. En la medición de huella de carbono CM pudo identificar que la cantidad de residuos orgánicos puede ser de 15 a 20 ton al día. En ese sentido se propone construir un “Biodigestor y purificación de gas, produce energía y compost” diseñada para procesar 20 toneladas de basura orgánica, esto permitirá procesar el gas, purificarlo, comprimirlo y almacenarlo. Se estima que para el primer año llegara a producir 162.000 kg y al estabilizarse el sistema puede llegar a producir 206.000 kg al año, esto reemplazara el 100% de GLP que se utiliza en el CD que en el año 2014 llego a ser 159.000 kg. Esto provoco un costo de $174.900. Al reemplazar la totalidad de GLP se obtiene ese ahorro en costos. Adicionalmente producirá 438.000 – 928.700 kg de fertilizante orgánico que según el mercado ecuatoriano tiene un precio al granel de $0,10 esto se traduce en un valor de $43.800 - $92.870. Se prevén costos operativos de $60.000 al año. Por lo cual el beneficio bruto por año Beneficio = 179.000 + 43.800 – 60.000 = $162.800. La inversión requerida para este proyecto es de $593.000. EL payback del proyecto es 3,6 años. El payback puede ser modificado dependiendo del precio del petróleo y de su fluctuación. </t>
  </si>
  <si>
    <t xml:space="preserve">Fluctuacion de precios de petroleo </t>
  </si>
  <si>
    <t>El precio del petroleo afectará al precio del GLP sin embargo esto solo modificará el payback de la inversión</t>
  </si>
  <si>
    <t>Provisión de desechos orgánicos</t>
  </si>
  <si>
    <t>Se generará un sistema de recolección de desechos organicos en todos los locales asi como en el CD</t>
  </si>
  <si>
    <t>Seguridad Industrial</t>
  </si>
  <si>
    <t>Se seleccionará un lugar alejado del CD para instalar los equipos, adicionalmente se cumplirá con normativa de seguridad industrial</t>
  </si>
  <si>
    <t>Project Manager</t>
  </si>
  <si>
    <t>Dirección del Proyecto</t>
  </si>
  <si>
    <t>CARBON LITE: Un proyecto que utiliza una innovadora combinación de digestión anaeróbica y la nueva tecnología de purificacion de gas que puede ser utilizado en Ecuador para convertir residuos orgánicos en energía renovable de bajo carbono, así como en fertilizantes orgánicos (compost).</t>
  </si>
  <si>
    <t>CF es una empresa líder en el sector de Supermercados en el Ecuador. Cuenta con alta rotacion de productos entre ellos perecibles, uno de los desafios en su modelo de negocios es el de manejo de desechos organicos, se calcula que representan de 15 a 20 ton/dia. Esto les genera un importante desafio ya que actualmente se envia a los botaderos de basura afectando a la poblacion asi como al ambiente por emisiones de carbono. Carbon Masters es una empresa britanica con oficinas en el Ecuador cuyo negocio esta enfocado en la Innovacion Energetica con el objetivo de desarrollar soluciones de energía limpia y/o bajas en carbono que pueden desplazar los combustibles fósiles y reducir las emisiones de carbono de forma costo eficiente. Nuestra subsidiaria en la India Carbon Masters India Pvt procesa, produce y comercializa con éxito biogás purificado +90% metano y la producción de fertilizantes orgánicos desde principios de 2012 optimizando recursos de residuos orgánicos de productores agrícolas así como de restaurantes.
Se propone replicar ese exitoso proyecto en Ecuador utilizando los desechos orgánicos en un recurso energético (biogás purificado) y producción de fertilizantes orgánicos, creando nuevas fuentes de trabajo, reduciendo el envío de desechos a los botaderos de basura, reduciendo emisiones de carbono y de líquidos lixiviados contaminantes. Este proyecto esta acorde con las políticas de estado de sustitución de importaciones ya que se reemplaza el consumo de GLP (151.000 kg/año - $151.000) por un combustible 100% renovable así como del cambio de la matriz productiva, energética y de innovación que el gobierno actual promueve.
El proyecto procesaría 20 ton de residuos orgánicos al día y producirá 439 kg ($439) de biogás purificado/día adicionalmente producirá 1.5 ton ($150) fertilizante orgánico/día. Consta de un biodigestor, unidad de depuración, unidad de compresión, unidad de manejo de compost, almacenamiento.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</si>
</sst>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General_)"/>
    <numFmt numFmtId="165" formatCode="[$$-409]#,##0"/>
    <numFmt numFmtId="166" formatCode="[$$-409]#,##0_ ;[Red]\-[$$-409]#,##0\ "/>
  </numFmts>
  <fonts count="22" x14ac:knownFonts="1">
    <font>
      <sz val="11"/>
      <color theme="1"/>
      <name val="Calibri"/>
      <family val="2"/>
      <scheme val="minor"/>
    </font>
    <font>
      <sz val="11"/>
      <color rgb="FFFF0000"/>
      <name val="Calibri"/>
      <family val="2"/>
      <scheme val="minor"/>
    </font>
    <font>
      <b/>
      <sz val="11"/>
      <color theme="1"/>
      <name val="Calibri"/>
      <family val="2"/>
      <scheme val="minor"/>
    </font>
    <font>
      <sz val="12"/>
      <name val="Helv"/>
    </font>
    <font>
      <b/>
      <sz val="20"/>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b/>
      <sz val="11"/>
      <color theme="1" tint="0.499984740745262"/>
      <name val="Calibri"/>
      <family val="2"/>
      <scheme val="minor"/>
    </font>
    <font>
      <sz val="11"/>
      <color theme="1" tint="0.499984740745262"/>
      <name val="Calibri"/>
      <family val="2"/>
      <scheme val="minor"/>
    </font>
    <font>
      <sz val="11"/>
      <color theme="1" tint="0.249977111117893"/>
      <name val="Calibri"/>
      <family val="2"/>
      <scheme val="minor"/>
    </font>
    <font>
      <b/>
      <sz val="9"/>
      <color theme="1" tint="0.249977111117893"/>
      <name val="Calibri"/>
      <family val="2"/>
      <scheme val="minor"/>
    </font>
    <font>
      <b/>
      <sz val="7"/>
      <color theme="1"/>
      <name val="Times New Roman"/>
      <family val="1"/>
    </font>
    <font>
      <u/>
      <sz val="11"/>
      <color theme="10"/>
      <name val="Calibri"/>
      <family val="2"/>
      <scheme val="minor"/>
    </font>
    <font>
      <sz val="11"/>
      <color theme="1"/>
      <name val="Calibri"/>
      <family val="2"/>
    </font>
    <font>
      <b/>
      <sz val="10"/>
      <color theme="1"/>
      <name val="Calibri"/>
      <family val="2"/>
      <scheme val="minor"/>
    </font>
    <font>
      <sz val="10"/>
      <color rgb="FFFF0000"/>
      <name val="Calibri"/>
      <family val="2"/>
      <scheme val="minor"/>
    </font>
    <font>
      <sz val="10"/>
      <color theme="1"/>
      <name val="Calibri"/>
      <family val="2"/>
      <scheme val="minor"/>
    </font>
    <font>
      <b/>
      <sz val="11"/>
      <color theme="1" tint="0.34998626667073579"/>
      <name val="Calibri"/>
      <family val="2"/>
      <scheme val="minor"/>
    </font>
    <font>
      <b/>
      <sz val="11"/>
      <color theme="1" tint="0.249977111117893"/>
      <name val="Calibri"/>
      <family val="2"/>
      <scheme val="minor"/>
    </font>
    <font>
      <b/>
      <sz val="11"/>
      <color theme="1" tint="0.34998626667073579"/>
      <name val="Calibri"/>
      <family val="2"/>
    </font>
    <font>
      <sz val="11"/>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4" tint="0.59999389629810485"/>
        <bgColor indexed="64"/>
      </patternFill>
    </fill>
  </fills>
  <borders count="48">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medium">
        <color auto="1"/>
      </right>
      <top style="thin">
        <color auto="1"/>
      </top>
      <bottom style="medium">
        <color auto="1"/>
      </bottom>
      <diagonal/>
    </border>
    <border>
      <left/>
      <right style="medium">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top/>
      <bottom/>
      <diagonal/>
    </border>
    <border>
      <left/>
      <right/>
      <top style="thin">
        <color auto="1"/>
      </top>
      <bottom style="medium">
        <color auto="1"/>
      </bottom>
      <diagonal/>
    </border>
    <border>
      <left/>
      <right/>
      <top style="thin">
        <color auto="1"/>
      </top>
      <bottom style="thin">
        <color auto="1"/>
      </bottom>
      <diagonal/>
    </border>
    <border>
      <left/>
      <right/>
      <top style="medium">
        <color auto="1"/>
      </top>
      <bottom style="medium">
        <color auto="1"/>
      </bottom>
      <diagonal/>
    </border>
    <border>
      <left/>
      <right style="thin">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bottom style="thin">
        <color auto="1"/>
      </bottom>
      <diagonal/>
    </border>
    <border>
      <left/>
      <right/>
      <top style="medium">
        <color auto="1"/>
      </top>
      <bottom style="thin">
        <color auto="1"/>
      </bottom>
      <diagonal/>
    </border>
    <border>
      <left/>
      <right/>
      <top/>
      <bottom style="thin">
        <color auto="1"/>
      </bottom>
      <diagonal/>
    </border>
    <border>
      <left style="thin">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top/>
      <bottom style="thin">
        <color auto="1"/>
      </bottom>
      <diagonal/>
    </border>
    <border>
      <left style="medium">
        <color auto="1"/>
      </left>
      <right/>
      <top style="medium">
        <color auto="1"/>
      </top>
      <bottom style="thin">
        <color auto="1"/>
      </bottom>
      <diagonal/>
    </border>
    <border>
      <left style="medium">
        <color auto="1"/>
      </left>
      <right style="medium">
        <color auto="1"/>
      </right>
      <top style="thin">
        <color auto="1"/>
      </top>
      <bottom/>
      <diagonal/>
    </border>
    <border>
      <left style="medium">
        <color auto="1"/>
      </left>
      <right/>
      <top style="thin">
        <color auto="1"/>
      </top>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right style="medium">
        <color auto="1"/>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s>
  <cellStyleXfs count="4">
    <xf numFmtId="0" fontId="0" fillId="0" borderId="0"/>
    <xf numFmtId="164" fontId="3" fillId="0" borderId="0"/>
    <xf numFmtId="9" fontId="5" fillId="0" borderId="0" applyFont="0" applyFill="0" applyBorder="0" applyAlignment="0" applyProtection="0"/>
    <xf numFmtId="0" fontId="13" fillId="0" borderId="0" applyNumberFormat="0" applyFill="0" applyBorder="0" applyAlignment="0" applyProtection="0"/>
  </cellStyleXfs>
  <cellXfs count="176">
    <xf numFmtId="0" fontId="0" fillId="0" borderId="0" xfId="0"/>
    <xf numFmtId="0" fontId="2" fillId="2" borderId="1" xfId="0" applyFont="1" applyFill="1" applyBorder="1" applyAlignment="1" applyProtection="1">
      <alignment vertical="center" wrapText="1"/>
      <protection locked="0"/>
    </xf>
    <xf numFmtId="0" fontId="0" fillId="2" borderId="6" xfId="0" applyFill="1" applyBorder="1" applyAlignment="1" applyProtection="1">
      <alignment vertical="center" wrapText="1"/>
      <protection locked="0"/>
    </xf>
    <xf numFmtId="0" fontId="0" fillId="2" borderId="1" xfId="0" applyFill="1" applyBorder="1" applyAlignment="1" applyProtection="1">
      <alignment vertical="center" wrapText="1"/>
      <protection locked="0"/>
    </xf>
    <xf numFmtId="0" fontId="0" fillId="2" borderId="1" xfId="0" applyFill="1" applyBorder="1" applyProtection="1">
      <protection locked="0"/>
    </xf>
    <xf numFmtId="0" fontId="0" fillId="2" borderId="6" xfId="0" applyFill="1" applyBorder="1" applyProtection="1">
      <protection locked="0"/>
    </xf>
    <xf numFmtId="0" fontId="0" fillId="5" borderId="10" xfId="0" applyFill="1" applyBorder="1" applyAlignment="1" applyProtection="1">
      <alignment vertical="center" wrapText="1"/>
    </xf>
    <xf numFmtId="0" fontId="0" fillId="5" borderId="5" xfId="0" applyFill="1" applyBorder="1" applyAlignment="1" applyProtection="1">
      <alignment vertical="center" wrapText="1"/>
    </xf>
    <xf numFmtId="0" fontId="0" fillId="4" borderId="0" xfId="0" applyFill="1" applyProtection="1"/>
    <xf numFmtId="0" fontId="0" fillId="2" borderId="0" xfId="0" applyFill="1" applyProtection="1"/>
    <xf numFmtId="0" fontId="0" fillId="5" borderId="5" xfId="0" applyFill="1" applyBorder="1" applyAlignment="1" applyProtection="1">
      <alignment horizontal="justify" vertical="center" wrapText="1"/>
    </xf>
    <xf numFmtId="0" fontId="0" fillId="5" borderId="1" xfId="0" applyFill="1" applyBorder="1" applyAlignment="1" applyProtection="1">
      <alignment vertical="center" wrapText="1"/>
    </xf>
    <xf numFmtId="0" fontId="0" fillId="5" borderId="7" xfId="0" applyFill="1" applyBorder="1" applyAlignment="1" applyProtection="1">
      <alignment vertical="center" wrapText="1"/>
    </xf>
    <xf numFmtId="49" fontId="0" fillId="4" borderId="0" xfId="0" applyNumberFormat="1" applyFill="1" applyProtection="1"/>
    <xf numFmtId="0" fontId="0" fillId="5" borderId="10" xfId="0" applyFill="1" applyBorder="1" applyAlignment="1" applyProtection="1">
      <alignment horizontal="justify" vertical="center" wrapText="1"/>
    </xf>
    <xf numFmtId="0" fontId="2" fillId="4" borderId="0" xfId="0" applyFont="1" applyFill="1" applyAlignment="1" applyProtection="1">
      <alignment horizontal="left" vertical="center"/>
    </xf>
    <xf numFmtId="0" fontId="0" fillId="0" borderId="0" xfId="0" applyProtection="1"/>
    <xf numFmtId="0" fontId="2" fillId="4" borderId="0" xfId="0" applyFont="1" applyFill="1" applyProtection="1"/>
    <xf numFmtId="0" fontId="0" fillId="5" borderId="5" xfId="0" applyFill="1" applyBorder="1" applyAlignment="1" applyProtection="1">
      <alignment horizontal="left" vertical="center" wrapText="1"/>
    </xf>
    <xf numFmtId="0" fontId="4" fillId="4" borderId="0" xfId="0" applyFont="1" applyFill="1" applyAlignment="1" applyProtection="1">
      <alignment horizontal="left" vertical="center"/>
    </xf>
    <xf numFmtId="0" fontId="0" fillId="2" borderId="17" xfId="0" applyFill="1" applyBorder="1" applyAlignment="1" applyProtection="1">
      <alignment horizontal="center" vertical="center" wrapText="1"/>
      <protection locked="0"/>
    </xf>
    <xf numFmtId="0" fontId="0" fillId="2" borderId="6" xfId="0" applyFill="1" applyBorder="1" applyAlignment="1" applyProtection="1">
      <alignment horizontal="center" vertical="center" wrapText="1"/>
      <protection locked="0"/>
    </xf>
    <xf numFmtId="0" fontId="8" fillId="4" borderId="0" xfId="0" applyFont="1" applyFill="1" applyProtection="1"/>
    <xf numFmtId="0" fontId="9" fillId="4" borderId="0" xfId="0" applyFont="1" applyFill="1" applyProtection="1"/>
    <xf numFmtId="0" fontId="9" fillId="4" borderId="0" xfId="0" applyFont="1" applyFill="1" applyAlignment="1" applyProtection="1">
      <alignment horizontal="center"/>
    </xf>
    <xf numFmtId="165" fontId="7" fillId="0" borderId="11" xfId="0" applyNumberFormat="1" applyFont="1" applyBorder="1" applyAlignment="1" applyProtection="1">
      <alignment horizontal="center" vertical="center" wrapText="1"/>
      <protection locked="0"/>
    </xf>
    <xf numFmtId="165" fontId="7" fillId="0" borderId="12" xfId="0" applyNumberFormat="1" applyFont="1" applyBorder="1" applyAlignment="1" applyProtection="1">
      <alignment horizontal="center" vertical="center" wrapText="1"/>
      <protection locked="0"/>
    </xf>
    <xf numFmtId="165" fontId="7" fillId="0" borderId="1" xfId="0" applyNumberFormat="1" applyFont="1" applyBorder="1" applyAlignment="1" applyProtection="1">
      <alignment horizontal="center" vertical="center" wrapText="1"/>
      <protection locked="0"/>
    </xf>
    <xf numFmtId="165" fontId="7" fillId="0" borderId="6" xfId="0" applyNumberFormat="1" applyFont="1" applyBorder="1" applyAlignment="1" applyProtection="1">
      <alignment horizontal="center" vertical="center" wrapText="1"/>
      <protection locked="0"/>
    </xf>
    <xf numFmtId="165" fontId="6" fillId="7" borderId="30" xfId="0" applyNumberFormat="1" applyFont="1" applyFill="1" applyBorder="1" applyAlignment="1" applyProtection="1">
      <alignment horizontal="center" vertical="center" wrapText="1"/>
    </xf>
    <xf numFmtId="165" fontId="6" fillId="7" borderId="28" xfId="0" applyNumberFormat="1" applyFont="1" applyFill="1" applyBorder="1" applyAlignment="1" applyProtection="1">
      <alignment horizontal="center" vertical="center" wrapText="1"/>
    </xf>
    <xf numFmtId="165" fontId="6" fillId="7" borderId="38" xfId="0" applyNumberFormat="1" applyFont="1" applyFill="1" applyBorder="1" applyAlignment="1" applyProtection="1">
      <alignment horizontal="center" vertical="center" wrapText="1"/>
    </xf>
    <xf numFmtId="165" fontId="6" fillId="7" borderId="25" xfId="0" applyNumberFormat="1" applyFont="1" applyFill="1" applyBorder="1" applyAlignment="1" applyProtection="1">
      <alignment horizontal="center" vertical="center" wrapText="1"/>
    </xf>
    <xf numFmtId="165" fontId="7" fillId="0" borderId="10" xfId="0" applyNumberFormat="1" applyFont="1" applyBorder="1" applyAlignment="1" applyProtection="1">
      <alignment horizontal="center" vertical="center" wrapText="1"/>
      <protection locked="0"/>
    </xf>
    <xf numFmtId="165" fontId="7" fillId="0" borderId="5" xfId="0" applyNumberFormat="1" applyFont="1" applyBorder="1" applyAlignment="1" applyProtection="1">
      <alignment horizontal="center" vertical="center" wrapText="1"/>
      <protection locked="0"/>
    </xf>
    <xf numFmtId="0" fontId="6" fillId="7" borderId="7" xfId="0" applyFont="1" applyFill="1" applyBorder="1" applyAlignment="1" applyProtection="1">
      <alignment horizontal="center" vertical="center" wrapText="1"/>
    </xf>
    <xf numFmtId="0" fontId="6" fillId="7" borderId="9" xfId="0" applyFont="1" applyFill="1" applyBorder="1" applyAlignment="1" applyProtection="1">
      <alignment horizontal="center" vertical="center" wrapText="1"/>
    </xf>
    <xf numFmtId="165" fontId="6" fillId="7" borderId="5" xfId="0" applyNumberFormat="1" applyFont="1" applyFill="1" applyBorder="1" applyAlignment="1" applyProtection="1">
      <alignment horizontal="center" vertical="center" wrapText="1"/>
    </xf>
    <xf numFmtId="165" fontId="6" fillId="7" borderId="6" xfId="0" applyNumberFormat="1" applyFont="1" applyFill="1" applyBorder="1" applyAlignment="1" applyProtection="1">
      <alignment horizontal="center" vertical="center" wrapText="1"/>
    </xf>
    <xf numFmtId="9" fontId="6" fillId="7" borderId="7" xfId="2" applyFont="1" applyFill="1" applyBorder="1" applyAlignment="1" applyProtection="1">
      <alignment horizontal="center" vertical="center" wrapText="1"/>
    </xf>
    <xf numFmtId="9" fontId="6" fillId="7" borderId="9" xfId="2" applyFont="1" applyFill="1" applyBorder="1" applyAlignment="1" applyProtection="1">
      <alignment horizontal="center" vertical="center" wrapText="1"/>
    </xf>
    <xf numFmtId="165" fontId="7" fillId="0" borderId="32" xfId="0" applyNumberFormat="1" applyFont="1" applyBorder="1" applyAlignment="1" applyProtection="1">
      <alignment horizontal="center" vertical="center" wrapText="1"/>
      <protection locked="0"/>
    </xf>
    <xf numFmtId="165" fontId="7" fillId="0" borderId="22" xfId="0" applyNumberFormat="1" applyFont="1" applyBorder="1" applyAlignment="1" applyProtection="1">
      <alignment horizontal="center" vertical="center" wrapText="1"/>
      <protection locked="0"/>
    </xf>
    <xf numFmtId="0" fontId="10" fillId="4" borderId="0" xfId="0" applyFont="1" applyFill="1" applyAlignment="1" applyProtection="1">
      <alignment horizontal="center"/>
    </xf>
    <xf numFmtId="0" fontId="2" fillId="5" borderId="5" xfId="0" applyFont="1" applyFill="1" applyBorder="1" applyAlignment="1" applyProtection="1">
      <alignment horizontal="left" vertical="top" wrapText="1"/>
    </xf>
    <xf numFmtId="0" fontId="0" fillId="5" borderId="41" xfId="0" applyFill="1" applyBorder="1" applyAlignment="1" applyProtection="1">
      <alignment vertical="center" wrapText="1"/>
    </xf>
    <xf numFmtId="0" fontId="0" fillId="2" borderId="42" xfId="0" applyFill="1" applyBorder="1" applyProtection="1">
      <protection locked="0"/>
    </xf>
    <xf numFmtId="0" fontId="0" fillId="2" borderId="43" xfId="0" applyFill="1" applyBorder="1" applyProtection="1">
      <protection locked="0"/>
    </xf>
    <xf numFmtId="0" fontId="2" fillId="3" borderId="27" xfId="0" applyFont="1" applyFill="1" applyBorder="1" applyAlignment="1" applyProtection="1">
      <alignment vertical="center" wrapText="1"/>
    </xf>
    <xf numFmtId="0" fontId="0" fillId="0" borderId="29" xfId="0" applyFont="1" applyBorder="1" applyAlignment="1" applyProtection="1">
      <alignment vertical="center" wrapText="1"/>
      <protection locked="0"/>
    </xf>
    <xf numFmtId="9" fontId="6" fillId="7" borderId="24" xfId="0" applyNumberFormat="1" applyFont="1" applyFill="1" applyBorder="1" applyAlignment="1" applyProtection="1">
      <alignment horizontal="center" vertical="center" wrapText="1"/>
    </xf>
    <xf numFmtId="0" fontId="6" fillId="9" borderId="7" xfId="0" applyFont="1" applyFill="1" applyBorder="1" applyAlignment="1" applyProtection="1">
      <alignment horizontal="center" vertical="center" wrapText="1"/>
    </xf>
    <xf numFmtId="0" fontId="6" fillId="9" borderId="8" xfId="0" applyFont="1" applyFill="1" applyBorder="1" applyAlignment="1" applyProtection="1">
      <alignment horizontal="center" vertical="center" wrapText="1"/>
    </xf>
    <xf numFmtId="0" fontId="6" fillId="9" borderId="9" xfId="0" applyFont="1" applyFill="1" applyBorder="1" applyAlignment="1" applyProtection="1">
      <alignment horizontal="center" vertical="center" wrapText="1"/>
    </xf>
    <xf numFmtId="165" fontId="6" fillId="9" borderId="22" xfId="0" applyNumberFormat="1" applyFont="1" applyFill="1" applyBorder="1" applyAlignment="1" applyProtection="1">
      <alignment horizontal="center" vertical="center" wrapText="1"/>
    </xf>
    <xf numFmtId="165" fontId="6" fillId="9" borderId="5" xfId="0" applyNumberFormat="1" applyFont="1" applyFill="1" applyBorder="1" applyAlignment="1" applyProtection="1">
      <alignment horizontal="center" vertical="center" wrapText="1"/>
    </xf>
    <xf numFmtId="165" fontId="6" fillId="9" borderId="1" xfId="0" applyNumberFormat="1" applyFont="1" applyFill="1" applyBorder="1" applyAlignment="1" applyProtection="1">
      <alignment horizontal="center" vertical="center" wrapText="1"/>
    </xf>
    <xf numFmtId="165" fontId="6" fillId="9" borderId="6" xfId="0" applyNumberFormat="1" applyFont="1" applyFill="1" applyBorder="1" applyAlignment="1" applyProtection="1">
      <alignment horizontal="center" vertical="center" wrapText="1"/>
    </xf>
    <xf numFmtId="9" fontId="6" fillId="9" borderId="19" xfId="2" applyFont="1" applyFill="1" applyBorder="1" applyAlignment="1" applyProtection="1">
      <alignment horizontal="center" vertical="center" wrapText="1"/>
    </xf>
    <xf numFmtId="9" fontId="6" fillId="9" borderId="7" xfId="2" applyFont="1" applyFill="1" applyBorder="1" applyAlignment="1" applyProtection="1">
      <alignment horizontal="center" vertical="center" wrapText="1"/>
    </xf>
    <xf numFmtId="9" fontId="6" fillId="9" borderId="8" xfId="2" applyFont="1" applyFill="1" applyBorder="1" applyAlignment="1" applyProtection="1">
      <alignment horizontal="center" vertical="center" wrapText="1"/>
    </xf>
    <xf numFmtId="9" fontId="6" fillId="9" borderId="9" xfId="2" applyFont="1" applyFill="1" applyBorder="1" applyAlignment="1" applyProtection="1">
      <alignment horizontal="center" vertical="center" wrapText="1"/>
    </xf>
    <xf numFmtId="0" fontId="2" fillId="5" borderId="5"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165" fontId="7" fillId="7" borderId="10" xfId="0" applyNumberFormat="1" applyFont="1" applyFill="1" applyBorder="1" applyAlignment="1" applyProtection="1">
      <alignment horizontal="center" vertical="center" wrapText="1"/>
    </xf>
    <xf numFmtId="165" fontId="7" fillId="7" borderId="12" xfId="0" applyNumberFormat="1" applyFont="1" applyFill="1" applyBorder="1" applyAlignment="1" applyProtection="1">
      <alignment horizontal="center" vertical="center" wrapText="1"/>
    </xf>
    <xf numFmtId="165" fontId="7" fillId="7" borderId="5" xfId="0" applyNumberFormat="1" applyFont="1" applyFill="1" applyBorder="1" applyAlignment="1" applyProtection="1">
      <alignment horizontal="center" vertical="center" wrapText="1"/>
    </xf>
    <xf numFmtId="165" fontId="7" fillId="7" borderId="6" xfId="0" applyNumberFormat="1" applyFont="1" applyFill="1" applyBorder="1" applyAlignment="1" applyProtection="1">
      <alignment horizontal="center" vertical="center" wrapText="1"/>
    </xf>
    <xf numFmtId="165" fontId="0" fillId="4" borderId="0" xfId="0" applyNumberFormat="1" applyFill="1" applyProtection="1"/>
    <xf numFmtId="0" fontId="14" fillId="4" borderId="0" xfId="0" applyFont="1" applyFill="1" applyProtection="1"/>
    <xf numFmtId="0" fontId="12" fillId="4" borderId="0" xfId="0" applyFont="1" applyFill="1" applyAlignment="1" applyProtection="1">
      <alignment horizontal="justify" vertical="center"/>
    </xf>
    <xf numFmtId="0" fontId="13" fillId="4" borderId="0" xfId="3" applyFill="1" applyAlignment="1" applyProtection="1">
      <alignment horizontal="justify" vertical="center"/>
    </xf>
    <xf numFmtId="0" fontId="0" fillId="4" borderId="0" xfId="0" applyFill="1" applyAlignment="1" applyProtection="1">
      <alignment horizontal="justify" vertical="center"/>
    </xf>
    <xf numFmtId="0" fontId="13" fillId="4" borderId="0" xfId="3" applyFill="1" applyAlignment="1" applyProtection="1">
      <alignment vertical="center"/>
    </xf>
    <xf numFmtId="0" fontId="7" fillId="0" borderId="36" xfId="0" applyFont="1" applyFill="1" applyBorder="1" applyAlignment="1" applyProtection="1">
      <alignment horizontal="left" vertical="center" wrapText="1"/>
      <protection locked="0"/>
    </xf>
    <xf numFmtId="0" fontId="7" fillId="0" borderId="34" xfId="0" applyFont="1" applyFill="1" applyBorder="1" applyAlignment="1" applyProtection="1">
      <alignment horizontal="left" vertical="center" wrapText="1"/>
      <protection locked="0"/>
    </xf>
    <xf numFmtId="0" fontId="0" fillId="0" borderId="20" xfId="0" applyFont="1" applyFill="1" applyBorder="1" applyAlignment="1" applyProtection="1">
      <alignment horizontal="left"/>
      <protection locked="0"/>
    </xf>
    <xf numFmtId="0" fontId="7" fillId="0" borderId="39" xfId="0" applyFont="1" applyFill="1" applyBorder="1" applyAlignment="1" applyProtection="1">
      <alignment horizontal="left" vertical="center" wrapText="1"/>
      <protection locked="0"/>
    </xf>
    <xf numFmtId="0" fontId="7" fillId="0" borderId="20" xfId="0" applyFont="1" applyFill="1" applyBorder="1" applyAlignment="1" applyProtection="1">
      <alignment horizontal="left" vertical="center" wrapText="1"/>
      <protection locked="0"/>
    </xf>
    <xf numFmtId="0" fontId="2" fillId="5" borderId="1" xfId="0" applyFont="1" applyFill="1" applyBorder="1" applyAlignment="1" applyProtection="1">
      <alignment horizontal="left" vertical="center" wrapText="1"/>
    </xf>
    <xf numFmtId="0" fontId="2" fillId="5" borderId="6" xfId="0" applyFont="1" applyFill="1" applyBorder="1" applyAlignment="1" applyProtection="1">
      <alignment horizontal="left" vertical="center" wrapText="1"/>
    </xf>
    <xf numFmtId="166" fontId="0" fillId="8" borderId="6" xfId="0" applyNumberFormat="1" applyFill="1" applyBorder="1" applyAlignment="1" applyProtection="1">
      <alignment horizontal="center" vertical="center" wrapText="1"/>
    </xf>
    <xf numFmtId="0" fontId="2" fillId="2" borderId="1" xfId="0" applyFont="1" applyFill="1" applyBorder="1" applyAlignment="1" applyProtection="1">
      <alignment vertical="center" wrapText="1"/>
    </xf>
    <xf numFmtId="0" fontId="0" fillId="2" borderId="6" xfId="0" applyFill="1" applyBorder="1" applyAlignment="1" applyProtection="1">
      <alignment vertical="center" wrapText="1"/>
    </xf>
    <xf numFmtId="0" fontId="2" fillId="2" borderId="1" xfId="0" applyFont="1" applyFill="1" applyBorder="1" applyAlignment="1" applyProtection="1">
      <alignment horizontal="center" vertical="center" wrapText="1"/>
      <protection locked="0"/>
    </xf>
    <xf numFmtId="0" fontId="2" fillId="2" borderId="1" xfId="0" applyFont="1" applyFill="1" applyBorder="1" applyAlignment="1" applyProtection="1">
      <alignment horizontal="center"/>
      <protection locked="0"/>
    </xf>
    <xf numFmtId="0" fontId="0" fillId="2" borderId="18"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0" fontId="0" fillId="2" borderId="17"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13" fillId="2" borderId="1" xfId="3" applyFill="1" applyBorder="1" applyAlignment="1" applyProtection="1">
      <alignment horizontal="left" vertical="center" wrapText="1"/>
      <protection locked="0"/>
    </xf>
    <xf numFmtId="0" fontId="0" fillId="2" borderId="18" xfId="0" applyFill="1" applyBorder="1" applyAlignment="1" applyProtection="1">
      <alignment horizontal="left" vertical="top" wrapText="1"/>
      <protection locked="0"/>
    </xf>
    <xf numFmtId="0" fontId="0" fillId="2" borderId="22" xfId="0" applyFill="1" applyBorder="1" applyAlignment="1" applyProtection="1">
      <alignment horizontal="left" vertical="top" wrapText="1"/>
      <protection locked="0"/>
    </xf>
    <xf numFmtId="0" fontId="0" fillId="2" borderId="17" xfId="0" applyFill="1" applyBorder="1" applyAlignment="1" applyProtection="1">
      <alignment horizontal="left" vertical="top" wrapText="1"/>
      <protection locked="0"/>
    </xf>
    <xf numFmtId="0" fontId="0" fillId="2" borderId="11" xfId="0" applyFill="1" applyBorder="1" applyAlignment="1" applyProtection="1">
      <alignment horizontal="left" vertical="center" wrapText="1"/>
      <protection locked="0"/>
    </xf>
    <xf numFmtId="0" fontId="0" fillId="2" borderId="12" xfId="0" applyFill="1" applyBorder="1" applyAlignment="1" applyProtection="1">
      <alignment horizontal="left" vertical="center" wrapText="1"/>
      <protection locked="0"/>
    </xf>
    <xf numFmtId="0" fontId="0" fillId="2" borderId="19" xfId="0" applyFill="1" applyBorder="1" applyAlignment="1" applyProtection="1">
      <alignment vertical="top" wrapText="1"/>
      <protection locked="0"/>
    </xf>
    <xf numFmtId="0" fontId="0" fillId="2" borderId="21" xfId="0" applyFill="1" applyBorder="1" applyAlignment="1" applyProtection="1">
      <alignment vertical="top" wrapText="1"/>
      <protection locked="0"/>
    </xf>
    <xf numFmtId="0" fontId="0" fillId="2" borderId="16" xfId="0" applyFill="1" applyBorder="1" applyAlignment="1" applyProtection="1">
      <alignment vertical="top" wrapText="1"/>
      <protection locked="0"/>
    </xf>
    <xf numFmtId="0" fontId="0" fillId="2" borderId="18" xfId="0" applyFill="1" applyBorder="1" applyAlignment="1" applyProtection="1">
      <alignment horizontal="center" vertical="center" wrapText="1"/>
      <protection locked="0"/>
    </xf>
    <xf numFmtId="0" fontId="0" fillId="2" borderId="22" xfId="0" applyFill="1" applyBorder="1" applyAlignment="1" applyProtection="1">
      <alignment horizontal="center" vertical="center" wrapText="1"/>
      <protection locked="0"/>
    </xf>
    <xf numFmtId="0" fontId="0" fillId="2" borderId="17" xfId="0" applyFill="1" applyBorder="1" applyAlignment="1" applyProtection="1">
      <alignment horizontal="center" vertical="center" wrapText="1"/>
      <protection locked="0"/>
    </xf>
    <xf numFmtId="0" fontId="0" fillId="2" borderId="19" xfId="0" applyFill="1" applyBorder="1" applyAlignment="1" applyProtection="1">
      <protection locked="0"/>
    </xf>
    <xf numFmtId="0" fontId="0" fillId="2" borderId="21" xfId="0" applyFill="1" applyBorder="1" applyAlignment="1" applyProtection="1">
      <protection locked="0"/>
    </xf>
    <xf numFmtId="0" fontId="0" fillId="2" borderId="16" xfId="0" applyFill="1" applyBorder="1" applyAlignment="1" applyProtection="1">
      <protection locked="0"/>
    </xf>
    <xf numFmtId="0" fontId="2" fillId="6" borderId="13" xfId="0" applyFont="1" applyFill="1" applyBorder="1" applyAlignment="1" applyProtection="1">
      <alignment horizontal="left" vertical="center" wrapText="1"/>
    </xf>
    <xf numFmtId="0" fontId="2" fillId="6" borderId="14" xfId="0" applyFont="1" applyFill="1" applyBorder="1" applyAlignment="1" applyProtection="1">
      <alignment horizontal="left" vertical="center" wrapText="1"/>
    </xf>
    <xf numFmtId="0" fontId="2" fillId="6" borderId="15" xfId="0" applyFont="1" applyFill="1" applyBorder="1" applyAlignment="1" applyProtection="1">
      <alignment horizontal="left" vertical="center" wrapText="1"/>
    </xf>
    <xf numFmtId="1" fontId="0" fillId="2" borderId="1" xfId="0" applyNumberFormat="1" applyFill="1" applyBorder="1" applyAlignment="1" applyProtection="1">
      <alignment horizontal="left" vertical="center" wrapText="1"/>
      <protection locked="0"/>
    </xf>
    <xf numFmtId="1" fontId="0" fillId="2" borderId="6" xfId="0" applyNumberFormat="1" applyFill="1" applyBorder="1" applyAlignment="1" applyProtection="1">
      <alignment horizontal="left" vertical="center" wrapText="1"/>
      <protection locked="0"/>
    </xf>
    <xf numFmtId="0" fontId="2" fillId="3" borderId="5" xfId="0" applyFont="1" applyFill="1" applyBorder="1" applyAlignment="1" applyProtection="1">
      <alignment horizontal="left" vertical="center" wrapText="1"/>
    </xf>
    <xf numFmtId="0" fontId="2" fillId="3" borderId="1" xfId="0" applyFont="1" applyFill="1" applyBorder="1" applyAlignment="1" applyProtection="1">
      <alignment horizontal="left" vertical="center" wrapText="1"/>
    </xf>
    <xf numFmtId="0" fontId="2" fillId="3" borderId="6" xfId="0" applyFont="1" applyFill="1" applyBorder="1" applyAlignment="1" applyProtection="1">
      <alignment horizontal="left" vertical="center" wrapText="1"/>
    </xf>
    <xf numFmtId="0" fontId="2" fillId="4" borderId="0" xfId="0" applyFont="1" applyFill="1" applyAlignment="1" applyProtection="1">
      <alignment horizontal="center" vertical="center" wrapText="1"/>
    </xf>
    <xf numFmtId="14" fontId="0" fillId="2" borderId="1" xfId="0" applyNumberFormat="1" applyFill="1" applyBorder="1" applyAlignment="1" applyProtection="1">
      <alignment horizontal="left" vertical="center" wrapText="1"/>
      <protection locked="0"/>
    </xf>
    <xf numFmtId="0" fontId="2" fillId="6" borderId="26" xfId="0" applyFont="1" applyFill="1" applyBorder="1" applyAlignment="1" applyProtection="1">
      <alignment horizontal="left" vertical="center" wrapText="1"/>
    </xf>
    <xf numFmtId="0" fontId="2" fillId="6" borderId="23" xfId="0" applyFont="1" applyFill="1" applyBorder="1" applyAlignment="1" applyProtection="1">
      <alignment horizontal="left" vertical="center" wrapText="1"/>
    </xf>
    <xf numFmtId="0" fontId="2" fillId="6" borderId="25" xfId="0" applyFont="1" applyFill="1" applyBorder="1" applyAlignment="1" applyProtection="1">
      <alignment horizontal="left" vertical="center" wrapText="1"/>
    </xf>
    <xf numFmtId="0" fontId="2" fillId="5" borderId="5" xfId="0" applyFont="1" applyFill="1" applyBorder="1" applyAlignment="1" applyProtection="1">
      <alignment horizontal="left" vertical="center" wrapText="1"/>
    </xf>
    <xf numFmtId="0" fontId="0" fillId="5" borderId="1" xfId="0" applyFill="1" applyBorder="1" applyAlignment="1" applyProtection="1">
      <alignment horizontal="left" vertical="center" wrapText="1"/>
    </xf>
    <xf numFmtId="0" fontId="0" fillId="4" borderId="0" xfId="0" applyFill="1" applyAlignment="1" applyProtection="1">
      <alignment horizontal="left" vertical="center" wrapText="1"/>
    </xf>
    <xf numFmtId="0" fontId="0" fillId="2" borderId="1" xfId="0" quotePrefix="1" applyNumberFormat="1" applyFill="1" applyBorder="1" applyAlignment="1" applyProtection="1">
      <alignment horizontal="left" vertical="center" wrapText="1"/>
      <protection locked="0"/>
    </xf>
    <xf numFmtId="0" fontId="0" fillId="2" borderId="1" xfId="0" applyNumberFormat="1" applyFill="1" applyBorder="1" applyAlignment="1" applyProtection="1">
      <alignment horizontal="left" vertical="center" wrapText="1"/>
      <protection locked="0"/>
    </xf>
    <xf numFmtId="0" fontId="0" fillId="2" borderId="6" xfId="0" applyNumberFormat="1" applyFill="1" applyBorder="1" applyAlignment="1" applyProtection="1">
      <alignment horizontal="left" vertical="center" wrapText="1"/>
      <protection locked="0"/>
    </xf>
    <xf numFmtId="0" fontId="2" fillId="6" borderId="2" xfId="0" applyFont="1" applyFill="1" applyBorder="1" applyAlignment="1" applyProtection="1">
      <alignment horizontal="left" vertical="center" wrapText="1"/>
    </xf>
    <xf numFmtId="0" fontId="2" fillId="6" borderId="3" xfId="0" applyFont="1" applyFill="1" applyBorder="1" applyAlignment="1" applyProtection="1">
      <alignment horizontal="left" vertical="center" wrapText="1"/>
    </xf>
    <xf numFmtId="0" fontId="2" fillId="6" borderId="4" xfId="0" applyFont="1" applyFill="1" applyBorder="1" applyAlignment="1" applyProtection="1">
      <alignment horizontal="left" vertical="center" wrapText="1"/>
    </xf>
    <xf numFmtId="0" fontId="0" fillId="2" borderId="8" xfId="0" applyFill="1" applyBorder="1" applyAlignment="1" applyProtection="1">
      <alignment horizontal="left" vertical="center" wrapText="1"/>
      <protection locked="0"/>
    </xf>
    <xf numFmtId="0" fontId="0" fillId="2" borderId="9" xfId="0" applyFill="1" applyBorder="1" applyAlignment="1" applyProtection="1">
      <alignment horizontal="left" vertical="center" wrapText="1"/>
      <protection locked="0"/>
    </xf>
    <xf numFmtId="0" fontId="2" fillId="3" borderId="2" xfId="0" applyFont="1" applyFill="1" applyBorder="1" applyAlignment="1" applyProtection="1">
      <alignment horizontal="left" vertical="center" wrapText="1"/>
    </xf>
    <xf numFmtId="0" fontId="2" fillId="3" borderId="3" xfId="0" applyFont="1" applyFill="1" applyBorder="1" applyAlignment="1" applyProtection="1">
      <alignment horizontal="left" vertical="center" wrapText="1"/>
    </xf>
    <xf numFmtId="0" fontId="2" fillId="3" borderId="4" xfId="0" applyFont="1" applyFill="1" applyBorder="1" applyAlignment="1" applyProtection="1">
      <alignment horizontal="left" vertical="center" wrapText="1"/>
    </xf>
    <xf numFmtId="0" fontId="2" fillId="3" borderId="44" xfId="0" applyFont="1" applyFill="1" applyBorder="1" applyAlignment="1" applyProtection="1">
      <alignment horizontal="left" vertical="center" wrapText="1"/>
    </xf>
    <xf numFmtId="0" fontId="2" fillId="3" borderId="45" xfId="0" applyFont="1" applyFill="1" applyBorder="1" applyAlignment="1" applyProtection="1">
      <alignment horizontal="left" vertical="center" wrapText="1"/>
    </xf>
    <xf numFmtId="0" fontId="2" fillId="3" borderId="46" xfId="0" applyFont="1" applyFill="1" applyBorder="1" applyAlignment="1" applyProtection="1">
      <alignment horizontal="left" vertical="center" wrapText="1"/>
    </xf>
    <xf numFmtId="0" fontId="0" fillId="0" borderId="35" xfId="0" applyFont="1" applyBorder="1" applyAlignment="1" applyProtection="1">
      <alignment horizontal="left" vertical="center" wrapText="1"/>
      <protection locked="0"/>
    </xf>
    <xf numFmtId="0" fontId="0" fillId="0" borderId="21" xfId="0" applyFont="1" applyBorder="1" applyAlignment="1" applyProtection="1">
      <alignment horizontal="left" vertical="center" wrapText="1"/>
      <protection locked="0"/>
    </xf>
    <xf numFmtId="0" fontId="0" fillId="0" borderId="1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0" fontId="0" fillId="0" borderId="8" xfId="0" applyFont="1" applyFill="1" applyBorder="1" applyAlignment="1" applyProtection="1">
      <alignment horizontal="left" vertical="top"/>
    </xf>
    <xf numFmtId="0" fontId="0" fillId="0" borderId="9" xfId="0" applyFont="1" applyFill="1" applyBorder="1" applyAlignment="1" applyProtection="1">
      <alignment horizontal="left" vertical="top"/>
    </xf>
    <xf numFmtId="0" fontId="0" fillId="0" borderId="7" xfId="0" applyFont="1" applyFill="1" applyBorder="1" applyAlignment="1" applyProtection="1">
      <alignment horizontal="left" vertical="top"/>
    </xf>
    <xf numFmtId="0" fontId="2" fillId="3" borderId="2" xfId="0" applyFont="1" applyFill="1" applyBorder="1" applyAlignment="1" applyProtection="1">
      <alignment horizontal="left" vertical="center"/>
    </xf>
    <xf numFmtId="0" fontId="2" fillId="3" borderId="3" xfId="0" applyFont="1" applyFill="1" applyBorder="1" applyAlignment="1" applyProtection="1">
      <alignment horizontal="left" vertical="center"/>
    </xf>
    <xf numFmtId="0" fontId="2" fillId="3" borderId="4" xfId="0" applyFont="1" applyFill="1" applyBorder="1" applyAlignment="1" applyProtection="1">
      <alignment horizontal="left" vertical="center"/>
    </xf>
    <xf numFmtId="0" fontId="17" fillId="4" borderId="47"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21" fillId="2" borderId="7" xfId="0" applyFont="1" applyFill="1" applyBorder="1" applyAlignment="1" applyProtection="1">
      <alignment horizontal="left" vertical="center" wrapText="1"/>
      <protection locked="0"/>
    </xf>
    <xf numFmtId="0" fontId="21" fillId="2" borderId="8" xfId="0" applyFont="1" applyFill="1" applyBorder="1" applyAlignment="1" applyProtection="1">
      <alignment horizontal="left" vertical="center" wrapText="1"/>
      <protection locked="0"/>
    </xf>
    <xf numFmtId="0" fontId="21" fillId="2" borderId="9" xfId="0" applyFont="1" applyFill="1" applyBorder="1" applyAlignment="1" applyProtection="1">
      <alignment horizontal="left" vertical="center" wrapText="1"/>
      <protection locked="0"/>
    </xf>
    <xf numFmtId="0" fontId="6" fillId="7" borderId="0" xfId="0" applyFont="1" applyFill="1" applyBorder="1" applyAlignment="1" applyProtection="1">
      <alignment horizontal="left" vertical="center" wrapText="1"/>
    </xf>
    <xf numFmtId="0" fontId="2" fillId="4" borderId="0" xfId="0" applyFont="1" applyFill="1" applyAlignment="1" applyProtection="1">
      <alignment horizontal="center"/>
    </xf>
    <xf numFmtId="0" fontId="6" fillId="9" borderId="33" xfId="0" applyFont="1" applyFill="1" applyBorder="1" applyAlignment="1" applyProtection="1">
      <alignment horizontal="center" vertical="center" wrapText="1"/>
    </xf>
    <xf numFmtId="0" fontId="6" fillId="9" borderId="40" xfId="0" applyFont="1" applyFill="1" applyBorder="1" applyAlignment="1" applyProtection="1">
      <alignment horizontal="center" vertical="center" wrapText="1"/>
    </xf>
    <xf numFmtId="0" fontId="6" fillId="7" borderId="37" xfId="0" applyFont="1" applyFill="1" applyBorder="1" applyAlignment="1" applyProtection="1">
      <alignment horizontal="center" vertical="center" wrapText="1"/>
    </xf>
    <xf numFmtId="0" fontId="6" fillId="7" borderId="35" xfId="0" applyFont="1" applyFill="1" applyBorder="1" applyAlignment="1" applyProtection="1">
      <alignment horizontal="center" vertical="center" wrapText="1"/>
    </xf>
    <xf numFmtId="0" fontId="6" fillId="7" borderId="26" xfId="0" applyFont="1" applyFill="1" applyBorder="1" applyAlignment="1" applyProtection="1">
      <alignment horizontal="right" vertical="center" wrapText="1"/>
    </xf>
    <xf numFmtId="0" fontId="6" fillId="7" borderId="25" xfId="0" applyFont="1" applyFill="1" applyBorder="1" applyAlignment="1" applyProtection="1">
      <alignment horizontal="right" vertical="center" wrapText="1"/>
    </xf>
    <xf numFmtId="0" fontId="6" fillId="7" borderId="27" xfId="0" applyFont="1" applyFill="1" applyBorder="1" applyAlignment="1" applyProtection="1">
      <alignment horizontal="center" vertical="center" wrapText="1"/>
    </xf>
    <xf numFmtId="0" fontId="6" fillId="7" borderId="29" xfId="0" applyFont="1" applyFill="1" applyBorder="1" applyAlignment="1" applyProtection="1">
      <alignment horizontal="center" vertical="center" wrapText="1"/>
    </xf>
    <xf numFmtId="0" fontId="6" fillId="9" borderId="31" xfId="0" applyFont="1" applyFill="1" applyBorder="1" applyAlignment="1" applyProtection="1">
      <alignment horizontal="center" vertical="center" wrapText="1"/>
    </xf>
    <xf numFmtId="0" fontId="6" fillId="9" borderId="21" xfId="0" applyFont="1" applyFill="1" applyBorder="1" applyAlignment="1" applyProtection="1">
      <alignment horizontal="center" vertical="center" wrapText="1"/>
    </xf>
    <xf numFmtId="0" fontId="6" fillId="9" borderId="2" xfId="0" applyFont="1" applyFill="1" applyBorder="1" applyAlignment="1" applyProtection="1">
      <alignment horizontal="center" vertical="center" wrapText="1"/>
    </xf>
    <xf numFmtId="0" fontId="6" fillId="9" borderId="3" xfId="0" applyFont="1" applyFill="1" applyBorder="1" applyAlignment="1" applyProtection="1">
      <alignment horizontal="center" vertical="center" wrapText="1"/>
    </xf>
    <xf numFmtId="0" fontId="6" fillId="7" borderId="2" xfId="0" applyFont="1" applyFill="1" applyBorder="1" applyAlignment="1" applyProtection="1">
      <alignment horizontal="center" vertical="center" wrapText="1"/>
    </xf>
    <xf numFmtId="0" fontId="6" fillId="7" borderId="4" xfId="0" applyFont="1" applyFill="1" applyBorder="1" applyAlignment="1" applyProtection="1">
      <alignment horizontal="center" vertical="center" wrapText="1"/>
    </xf>
  </cellXfs>
  <cellStyles count="4">
    <cellStyle name="Hipervínculo" xfId="3" builtinId="8"/>
    <cellStyle name="Normal" xfId="0" builtinId="0"/>
    <cellStyle name="Normal 2" xfId="1"/>
    <cellStyle name="Porcentaje" xfId="2" builtinId="5"/>
  </cellStyles>
  <dxfs count="11">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supermaxi.com/" TargetMode="External"/><Relationship Id="rId2" Type="http://schemas.openxmlformats.org/officeDocument/2006/relationships/hyperlink" Target="mailto:agomez@favorita.com" TargetMode="External"/><Relationship Id="rId1" Type="http://schemas.openxmlformats.org/officeDocument/2006/relationships/hyperlink" Target="mailto:agomez@favorita.com" TargetMode="External"/><Relationship Id="rId5" Type="http://schemas.openxmlformats.org/officeDocument/2006/relationships/hyperlink" Target="http://www.carbonmasters.co.uk/" TargetMode="External"/><Relationship Id="rId4" Type="http://schemas.openxmlformats.org/officeDocument/2006/relationships/hyperlink" Target="mailto:jorge@carbonmasters.co.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J428"/>
  <sheetViews>
    <sheetView zoomScale="110" zoomScaleNormal="110" zoomScaleSheetLayoutView="120" zoomScalePageLayoutView="110" workbookViewId="0">
      <selection activeCell="H4" sqref="H4"/>
    </sheetView>
  </sheetViews>
  <sheetFormatPr baseColWidth="10" defaultColWidth="30.7109375" defaultRowHeight="15" x14ac:dyDescent="0.25"/>
  <cols>
    <col min="1" max="1" width="3.140625" style="8" customWidth="1"/>
    <col min="2" max="2" width="33.42578125" style="9" customWidth="1"/>
    <col min="3" max="3" width="4.7109375" style="9" customWidth="1"/>
    <col min="4" max="4" width="31.140625" style="9" customWidth="1"/>
    <col min="5" max="5" width="4.7109375" style="9" customWidth="1"/>
    <col min="6" max="6" width="29.85546875" style="8" customWidth="1"/>
    <col min="7" max="7" width="1.85546875" style="8" customWidth="1"/>
    <col min="8" max="8" width="38.28515625" style="8" customWidth="1"/>
    <col min="9" max="88" width="30.7109375" style="8"/>
    <col min="89" max="16384" width="30.7109375" style="9"/>
  </cols>
  <sheetData>
    <row r="1" spans="2:8" s="8" customFormat="1" ht="6" customHeight="1" x14ac:dyDescent="0.25"/>
    <row r="2" spans="2:8" s="8" customFormat="1" ht="48" customHeight="1" x14ac:dyDescent="0.25">
      <c r="B2" s="119" t="s">
        <v>52</v>
      </c>
      <c r="C2" s="119"/>
      <c r="D2" s="119"/>
      <c r="E2" s="119"/>
      <c r="F2" s="119"/>
    </row>
    <row r="3" spans="2:8" s="8" customFormat="1" ht="5.25" customHeight="1" x14ac:dyDescent="0.25"/>
    <row r="4" spans="2:8" s="8" customFormat="1" ht="48.75" customHeight="1" x14ac:dyDescent="0.25">
      <c r="B4" s="126" t="s">
        <v>100</v>
      </c>
      <c r="C4" s="126"/>
      <c r="D4" s="126"/>
      <c r="E4" s="126"/>
      <c r="F4" s="126"/>
    </row>
    <row r="5" spans="2:8" s="8" customFormat="1" ht="5.25" customHeight="1" thickBot="1" x14ac:dyDescent="0.3"/>
    <row r="6" spans="2:8" s="8" customFormat="1" x14ac:dyDescent="0.25">
      <c r="B6" s="130" t="s">
        <v>33</v>
      </c>
      <c r="C6" s="131"/>
      <c r="D6" s="131"/>
      <c r="E6" s="131"/>
      <c r="F6" s="132"/>
    </row>
    <row r="7" spans="2:8" s="8" customFormat="1" ht="36" customHeight="1" x14ac:dyDescent="0.25">
      <c r="B7" s="7" t="s">
        <v>56</v>
      </c>
      <c r="C7" s="127" t="s">
        <v>108</v>
      </c>
      <c r="D7" s="128"/>
      <c r="E7" s="128"/>
      <c r="F7" s="129"/>
      <c r="H7" s="13"/>
    </row>
    <row r="8" spans="2:8" s="8" customFormat="1" ht="34.5" customHeight="1" x14ac:dyDescent="0.25">
      <c r="B8" s="124" t="s">
        <v>57</v>
      </c>
      <c r="C8" s="125"/>
      <c r="D8" s="125"/>
      <c r="E8" s="125"/>
      <c r="F8" s="21" t="s">
        <v>114</v>
      </c>
    </row>
    <row r="9" spans="2:8" s="8" customFormat="1" ht="25.5" customHeight="1" x14ac:dyDescent="0.25">
      <c r="B9" s="124" t="s">
        <v>76</v>
      </c>
      <c r="C9" s="125"/>
      <c r="D9" s="125"/>
      <c r="E9" s="125"/>
      <c r="F9" s="86">
        <f>'FINANCIAMIENTO PROYECTO'!D20</f>
        <v>593000</v>
      </c>
      <c r="H9" s="8" t="s">
        <v>73</v>
      </c>
    </row>
    <row r="10" spans="2:8" s="8" customFormat="1" ht="24" customHeight="1" x14ac:dyDescent="0.25">
      <c r="B10" s="124" t="s">
        <v>77</v>
      </c>
      <c r="C10" s="125"/>
      <c r="D10" s="125"/>
      <c r="E10" s="125"/>
      <c r="F10" s="86">
        <f>'FINANCIAMIENTO PROYECTO'!E20</f>
        <v>250000</v>
      </c>
      <c r="H10" s="8" t="s">
        <v>73</v>
      </c>
    </row>
    <row r="11" spans="2:8" s="8" customFormat="1" ht="24" customHeight="1" x14ac:dyDescent="0.25">
      <c r="B11" s="124" t="s">
        <v>78</v>
      </c>
      <c r="C11" s="125"/>
      <c r="D11" s="125"/>
      <c r="E11" s="125"/>
      <c r="F11" s="86">
        <f>'FINANCIAMIENTO PROYECTO'!J20+'FINANCIAMIENTO PROYECTO'!K20</f>
        <v>343000</v>
      </c>
      <c r="H11" s="8" t="s">
        <v>73</v>
      </c>
    </row>
    <row r="12" spans="2:8" ht="21.75" customHeight="1" x14ac:dyDescent="0.25">
      <c r="B12" s="124" t="s">
        <v>86</v>
      </c>
      <c r="C12" s="125"/>
      <c r="D12" s="125"/>
      <c r="E12" s="125"/>
      <c r="F12" s="20" t="s">
        <v>109</v>
      </c>
    </row>
    <row r="13" spans="2:8" ht="23.25" customHeight="1" x14ac:dyDescent="0.25">
      <c r="B13" s="124" t="s">
        <v>87</v>
      </c>
      <c r="C13" s="125"/>
      <c r="D13" s="125"/>
      <c r="E13" s="125"/>
      <c r="F13" s="21" t="s">
        <v>110</v>
      </c>
    </row>
    <row r="14" spans="2:8" ht="90.75" customHeight="1" x14ac:dyDescent="0.25">
      <c r="B14" s="62" t="s">
        <v>85</v>
      </c>
      <c r="C14" s="94" t="s">
        <v>180</v>
      </c>
      <c r="D14" s="94"/>
      <c r="E14" s="94"/>
      <c r="F14" s="95"/>
    </row>
    <row r="15" spans="2:8" ht="80.25" customHeight="1" x14ac:dyDescent="0.25">
      <c r="B15" s="44" t="s">
        <v>79</v>
      </c>
      <c r="C15" s="94" t="s">
        <v>111</v>
      </c>
      <c r="D15" s="94"/>
      <c r="E15" s="94"/>
      <c r="F15" s="95"/>
    </row>
    <row r="16" spans="2:8" ht="80.25" customHeight="1" thickBot="1" x14ac:dyDescent="0.3">
      <c r="B16" s="12" t="s">
        <v>92</v>
      </c>
      <c r="C16" s="133" t="s">
        <v>115</v>
      </c>
      <c r="D16" s="133"/>
      <c r="E16" s="133"/>
      <c r="F16" s="134"/>
    </row>
    <row r="17" spans="2:5" s="8" customFormat="1" ht="8.25" customHeight="1" thickBot="1" x14ac:dyDescent="0.3"/>
    <row r="18" spans="2:5" ht="20.25" customHeight="1" thickBot="1" x14ac:dyDescent="0.3">
      <c r="B18" s="121" t="s">
        <v>80</v>
      </c>
      <c r="C18" s="122"/>
      <c r="D18" s="122"/>
      <c r="E18" s="123"/>
    </row>
    <row r="19" spans="2:5" x14ac:dyDescent="0.25">
      <c r="B19" s="14" t="s">
        <v>14</v>
      </c>
      <c r="C19" s="100" t="s">
        <v>116</v>
      </c>
      <c r="D19" s="100"/>
      <c r="E19" s="101"/>
    </row>
    <row r="20" spans="2:5" x14ac:dyDescent="0.25">
      <c r="B20" s="10" t="s">
        <v>15</v>
      </c>
      <c r="C20" s="94" t="s">
        <v>117</v>
      </c>
      <c r="D20" s="94"/>
      <c r="E20" s="95"/>
    </row>
    <row r="21" spans="2:5" ht="16.5" customHeight="1" x14ac:dyDescent="0.25">
      <c r="B21" s="7" t="s">
        <v>21</v>
      </c>
      <c r="C21" s="94" t="s">
        <v>118</v>
      </c>
      <c r="D21" s="94"/>
      <c r="E21" s="95"/>
    </row>
    <row r="22" spans="2:5" x14ac:dyDescent="0.25">
      <c r="B22" s="10" t="s">
        <v>16</v>
      </c>
      <c r="C22" s="94" t="s">
        <v>119</v>
      </c>
      <c r="D22" s="94"/>
      <c r="E22" s="95"/>
    </row>
    <row r="23" spans="2:5" x14ac:dyDescent="0.25">
      <c r="B23" s="10" t="s">
        <v>17</v>
      </c>
      <c r="C23" s="94" t="s">
        <v>120</v>
      </c>
      <c r="D23" s="94"/>
      <c r="E23" s="95"/>
    </row>
    <row r="24" spans="2:5" x14ac:dyDescent="0.25">
      <c r="B24" s="10" t="s">
        <v>3</v>
      </c>
      <c r="C24" s="94" t="s">
        <v>121</v>
      </c>
      <c r="D24" s="94"/>
      <c r="E24" s="95"/>
    </row>
    <row r="25" spans="2:5" x14ac:dyDescent="0.25">
      <c r="B25" s="10" t="s">
        <v>18</v>
      </c>
      <c r="C25" s="94" t="s">
        <v>122</v>
      </c>
      <c r="D25" s="94"/>
      <c r="E25" s="95"/>
    </row>
    <row r="26" spans="2:5" x14ac:dyDescent="0.25">
      <c r="B26" s="10" t="s">
        <v>4</v>
      </c>
      <c r="C26" s="94" t="s">
        <v>123</v>
      </c>
      <c r="D26" s="94"/>
      <c r="E26" s="95"/>
    </row>
    <row r="27" spans="2:5" x14ac:dyDescent="0.25">
      <c r="B27" s="10" t="s">
        <v>19</v>
      </c>
      <c r="C27" s="94">
        <v>59322996500</v>
      </c>
      <c r="D27" s="94"/>
      <c r="E27" s="95"/>
    </row>
    <row r="28" spans="2:5" x14ac:dyDescent="0.25">
      <c r="B28" s="10" t="s">
        <v>20</v>
      </c>
      <c r="C28" s="96" t="s">
        <v>124</v>
      </c>
      <c r="D28" s="94"/>
      <c r="E28" s="95"/>
    </row>
    <row r="29" spans="2:5" ht="30" x14ac:dyDescent="0.25">
      <c r="B29" s="18" t="s">
        <v>40</v>
      </c>
      <c r="C29" s="94" t="s">
        <v>125</v>
      </c>
      <c r="D29" s="94"/>
      <c r="E29" s="95"/>
    </row>
    <row r="30" spans="2:5" x14ac:dyDescent="0.25">
      <c r="B30" s="10" t="s">
        <v>41</v>
      </c>
      <c r="C30" s="94" t="s">
        <v>126</v>
      </c>
      <c r="D30" s="94"/>
      <c r="E30" s="95"/>
    </row>
    <row r="31" spans="2:5" ht="60.75" thickBot="1" x14ac:dyDescent="0.3">
      <c r="B31" s="18" t="s">
        <v>44</v>
      </c>
      <c r="C31" s="102" t="s">
        <v>127</v>
      </c>
      <c r="D31" s="103"/>
      <c r="E31" s="104"/>
    </row>
    <row r="32" spans="2:5" s="8" customFormat="1" ht="9.75" customHeight="1" thickBot="1" x14ac:dyDescent="0.3"/>
    <row r="33" spans="2:5" s="8" customFormat="1" ht="16.5" customHeight="1" thickBot="1" x14ac:dyDescent="0.3">
      <c r="B33" s="121" t="s">
        <v>81</v>
      </c>
      <c r="C33" s="122"/>
      <c r="D33" s="122"/>
      <c r="E33" s="123"/>
    </row>
    <row r="34" spans="2:5" s="8" customFormat="1" ht="27" customHeight="1" x14ac:dyDescent="0.25">
      <c r="B34" s="6" t="s">
        <v>23</v>
      </c>
      <c r="C34" s="100" t="s">
        <v>128</v>
      </c>
      <c r="D34" s="100"/>
      <c r="E34" s="101"/>
    </row>
    <row r="35" spans="2:5" s="8" customFormat="1" ht="16.5" customHeight="1" x14ac:dyDescent="0.25">
      <c r="B35" s="7" t="s">
        <v>24</v>
      </c>
      <c r="C35" s="94" t="s">
        <v>129</v>
      </c>
      <c r="D35" s="94"/>
      <c r="E35" s="95"/>
    </row>
    <row r="36" spans="2:5" s="8" customFormat="1" ht="16.5" customHeight="1" x14ac:dyDescent="0.25">
      <c r="B36" s="7" t="s">
        <v>22</v>
      </c>
      <c r="C36" s="114">
        <v>1790016919001</v>
      </c>
      <c r="D36" s="114"/>
      <c r="E36" s="115"/>
    </row>
    <row r="37" spans="2:5" s="8" customFormat="1" ht="16.5" customHeight="1" x14ac:dyDescent="0.25">
      <c r="B37" s="7" t="s">
        <v>0</v>
      </c>
      <c r="C37" s="94"/>
      <c r="D37" s="94"/>
      <c r="E37" s="95"/>
    </row>
    <row r="38" spans="2:5" s="8" customFormat="1" ht="16.5" customHeight="1" x14ac:dyDescent="0.25">
      <c r="B38" s="7" t="s">
        <v>1</v>
      </c>
      <c r="C38" s="120">
        <v>21154</v>
      </c>
      <c r="D38" s="94"/>
      <c r="E38" s="95"/>
    </row>
    <row r="39" spans="2:5" s="8" customFormat="1" ht="16.5" customHeight="1" x14ac:dyDescent="0.25">
      <c r="B39" s="7" t="s">
        <v>26</v>
      </c>
      <c r="C39" s="94" t="s">
        <v>130</v>
      </c>
      <c r="D39" s="94"/>
      <c r="E39" s="95"/>
    </row>
    <row r="40" spans="2:5" s="8" customFormat="1" ht="16.5" customHeight="1" x14ac:dyDescent="0.25">
      <c r="B40" s="7" t="s">
        <v>25</v>
      </c>
      <c r="C40" s="94" t="s">
        <v>131</v>
      </c>
      <c r="D40" s="94"/>
      <c r="E40" s="95"/>
    </row>
    <row r="41" spans="2:5" s="8" customFormat="1" ht="16.5" customHeight="1" x14ac:dyDescent="0.25">
      <c r="B41" s="7" t="s">
        <v>21</v>
      </c>
      <c r="C41" s="94" t="s">
        <v>141</v>
      </c>
      <c r="D41" s="94"/>
      <c r="E41" s="95"/>
    </row>
    <row r="42" spans="2:5" s="8" customFormat="1" ht="16.5" customHeight="1" x14ac:dyDescent="0.25">
      <c r="B42" s="10" t="s">
        <v>2</v>
      </c>
      <c r="C42" s="94" t="s">
        <v>120</v>
      </c>
      <c r="D42" s="94"/>
      <c r="E42" s="95"/>
    </row>
    <row r="43" spans="2:5" s="8" customFormat="1" ht="16.5" customHeight="1" x14ac:dyDescent="0.25">
      <c r="B43" s="7" t="s">
        <v>18</v>
      </c>
      <c r="C43" s="94" t="s">
        <v>122</v>
      </c>
      <c r="D43" s="94"/>
      <c r="E43" s="95"/>
    </row>
    <row r="44" spans="2:5" s="8" customFormat="1" ht="16.5" customHeight="1" x14ac:dyDescent="0.25">
      <c r="B44" s="7" t="s">
        <v>4</v>
      </c>
      <c r="C44" s="94" t="s">
        <v>123</v>
      </c>
      <c r="D44" s="94"/>
      <c r="E44" s="95"/>
    </row>
    <row r="45" spans="2:5" s="8" customFormat="1" ht="16.5" customHeight="1" x14ac:dyDescent="0.25">
      <c r="B45" s="10" t="s">
        <v>5</v>
      </c>
      <c r="C45" s="94">
        <v>59322996500</v>
      </c>
      <c r="D45" s="94"/>
      <c r="E45" s="95"/>
    </row>
    <row r="46" spans="2:5" s="8" customFormat="1" ht="16.5" customHeight="1" x14ac:dyDescent="0.25">
      <c r="B46" s="10" t="s">
        <v>6</v>
      </c>
      <c r="C46" s="96" t="s">
        <v>124</v>
      </c>
      <c r="D46" s="94"/>
      <c r="E46" s="95"/>
    </row>
    <row r="47" spans="2:5" s="8" customFormat="1" ht="16.5" customHeight="1" x14ac:dyDescent="0.25">
      <c r="B47" s="7" t="s">
        <v>39</v>
      </c>
      <c r="C47" s="94">
        <v>59322996500</v>
      </c>
      <c r="D47" s="94"/>
      <c r="E47" s="95"/>
    </row>
    <row r="48" spans="2:5" s="8" customFormat="1" ht="16.5" customHeight="1" x14ac:dyDescent="0.25">
      <c r="B48" s="7" t="s">
        <v>7</v>
      </c>
      <c r="C48" s="96" t="s">
        <v>132</v>
      </c>
      <c r="D48" s="94"/>
      <c r="E48" s="95"/>
    </row>
    <row r="49" spans="2:5" s="8" customFormat="1" ht="62.25" customHeight="1" x14ac:dyDescent="0.25">
      <c r="B49" s="7" t="s">
        <v>43</v>
      </c>
      <c r="C49" s="105" t="s">
        <v>134</v>
      </c>
      <c r="D49" s="106"/>
      <c r="E49" s="107"/>
    </row>
    <row r="50" spans="2:5" s="8" customFormat="1" ht="18.75" customHeight="1" x14ac:dyDescent="0.25">
      <c r="B50" s="7" t="s">
        <v>45</v>
      </c>
      <c r="C50" s="105" t="s">
        <v>135</v>
      </c>
      <c r="D50" s="106"/>
      <c r="E50" s="107"/>
    </row>
    <row r="51" spans="2:5" s="8" customFormat="1" ht="61.5" customHeight="1" x14ac:dyDescent="0.25">
      <c r="B51" s="7" t="s">
        <v>99</v>
      </c>
      <c r="C51" s="105" t="s">
        <v>136</v>
      </c>
      <c r="D51" s="106"/>
      <c r="E51" s="107"/>
    </row>
    <row r="52" spans="2:5" s="8" customFormat="1" ht="16.5" customHeight="1" x14ac:dyDescent="0.25">
      <c r="B52" s="116" t="s">
        <v>28</v>
      </c>
      <c r="C52" s="117"/>
      <c r="D52" s="117"/>
      <c r="E52" s="118"/>
    </row>
    <row r="53" spans="2:5" s="8" customFormat="1" ht="16.5" customHeight="1" x14ac:dyDescent="0.25">
      <c r="B53" s="7" t="s">
        <v>34</v>
      </c>
      <c r="C53" s="89" t="s">
        <v>137</v>
      </c>
      <c r="D53" s="11" t="s">
        <v>27</v>
      </c>
      <c r="E53" s="2"/>
    </row>
    <row r="54" spans="2:5" s="8" customFormat="1" ht="16.5" customHeight="1" x14ac:dyDescent="0.25">
      <c r="B54" s="116" t="s">
        <v>29</v>
      </c>
      <c r="C54" s="117"/>
      <c r="D54" s="117"/>
      <c r="E54" s="118"/>
    </row>
    <row r="55" spans="2:5" s="8" customFormat="1" ht="16.5" customHeight="1" x14ac:dyDescent="0.25">
      <c r="B55" s="7" t="s">
        <v>8</v>
      </c>
      <c r="C55" s="89" t="s">
        <v>137</v>
      </c>
      <c r="D55" s="11" t="s">
        <v>30</v>
      </c>
      <c r="E55" s="2"/>
    </row>
    <row r="56" spans="2:5" s="8" customFormat="1" ht="16.5" customHeight="1" x14ac:dyDescent="0.25">
      <c r="B56" s="7" t="s">
        <v>10</v>
      </c>
      <c r="C56" s="89"/>
      <c r="D56" s="11" t="s">
        <v>11</v>
      </c>
      <c r="E56" s="2"/>
    </row>
    <row r="57" spans="2:5" s="8" customFormat="1" ht="16.5" customHeight="1" x14ac:dyDescent="0.25">
      <c r="B57" s="7" t="s">
        <v>31</v>
      </c>
      <c r="C57" s="89"/>
      <c r="D57" s="11" t="s">
        <v>59</v>
      </c>
      <c r="E57" s="2"/>
    </row>
    <row r="58" spans="2:5" s="8" customFormat="1" ht="16.5" customHeight="1" x14ac:dyDescent="0.25">
      <c r="B58" s="7" t="s">
        <v>58</v>
      </c>
      <c r="C58" s="90"/>
      <c r="D58" s="11" t="s">
        <v>12</v>
      </c>
      <c r="E58" s="5"/>
    </row>
    <row r="59" spans="2:5" s="8" customFormat="1" ht="16.5" customHeight="1" thickBot="1" x14ac:dyDescent="0.3">
      <c r="B59" s="12" t="s">
        <v>13</v>
      </c>
      <c r="C59" s="108"/>
      <c r="D59" s="109"/>
      <c r="E59" s="110"/>
    </row>
    <row r="60" spans="2:5" s="8" customFormat="1" ht="9.75" customHeight="1" thickBot="1" x14ac:dyDescent="0.3"/>
    <row r="61" spans="2:5" s="8" customFormat="1" ht="15.75" customHeight="1" thickBot="1" x14ac:dyDescent="0.3">
      <c r="B61" s="121" t="s">
        <v>82</v>
      </c>
      <c r="C61" s="122"/>
      <c r="D61" s="122"/>
      <c r="E61" s="123"/>
    </row>
    <row r="62" spans="2:5" s="8" customFormat="1" ht="27" customHeight="1" x14ac:dyDescent="0.25">
      <c r="B62" s="6" t="s">
        <v>23</v>
      </c>
      <c r="C62" s="100" t="s">
        <v>112</v>
      </c>
      <c r="D62" s="100"/>
      <c r="E62" s="101"/>
    </row>
    <row r="63" spans="2:5" s="8" customFormat="1" ht="16.5" customHeight="1" x14ac:dyDescent="0.25">
      <c r="B63" s="7" t="s">
        <v>24</v>
      </c>
      <c r="C63" s="94" t="s">
        <v>112</v>
      </c>
      <c r="D63" s="94"/>
      <c r="E63" s="95"/>
    </row>
    <row r="64" spans="2:5" s="8" customFormat="1" ht="16.5" customHeight="1" x14ac:dyDescent="0.25">
      <c r="B64" s="7" t="s">
        <v>22</v>
      </c>
      <c r="C64" s="114">
        <v>1792419417001</v>
      </c>
      <c r="D64" s="114"/>
      <c r="E64" s="115"/>
    </row>
    <row r="65" spans="2:5" s="8" customFormat="1" ht="16.5" customHeight="1" x14ac:dyDescent="0.25">
      <c r="B65" s="7" t="s">
        <v>0</v>
      </c>
      <c r="C65" s="94"/>
      <c r="D65" s="94"/>
      <c r="E65" s="95"/>
    </row>
    <row r="66" spans="2:5" s="8" customFormat="1" ht="16.5" customHeight="1" x14ac:dyDescent="0.25">
      <c r="B66" s="7" t="s">
        <v>1</v>
      </c>
      <c r="C66" s="120">
        <v>41291</v>
      </c>
      <c r="D66" s="94"/>
      <c r="E66" s="95"/>
    </row>
    <row r="67" spans="2:5" s="8" customFormat="1" ht="16.5" customHeight="1" x14ac:dyDescent="0.25">
      <c r="B67" s="7" t="s">
        <v>26</v>
      </c>
      <c r="C67" s="94" t="s">
        <v>138</v>
      </c>
      <c r="D67" s="94"/>
      <c r="E67" s="95"/>
    </row>
    <row r="68" spans="2:5" s="8" customFormat="1" ht="16.5" customHeight="1" x14ac:dyDescent="0.25">
      <c r="B68" s="7" t="s">
        <v>25</v>
      </c>
      <c r="C68" s="94" t="s">
        <v>139</v>
      </c>
      <c r="D68" s="94"/>
      <c r="E68" s="95"/>
    </row>
    <row r="69" spans="2:5" s="8" customFormat="1" ht="16.5" customHeight="1" x14ac:dyDescent="0.25">
      <c r="B69" s="7" t="s">
        <v>21</v>
      </c>
      <c r="C69" s="94" t="s">
        <v>140</v>
      </c>
      <c r="D69" s="94"/>
      <c r="E69" s="95"/>
    </row>
    <row r="70" spans="2:5" s="8" customFormat="1" ht="16.5" customHeight="1" x14ac:dyDescent="0.25">
      <c r="B70" s="10" t="s">
        <v>2</v>
      </c>
      <c r="C70" s="97" t="s">
        <v>142</v>
      </c>
      <c r="D70" s="98"/>
      <c r="E70" s="99"/>
    </row>
    <row r="71" spans="2:5" s="8" customFormat="1" ht="16.5" customHeight="1" x14ac:dyDescent="0.25">
      <c r="B71" s="7" t="s">
        <v>18</v>
      </c>
      <c r="C71" s="94"/>
      <c r="D71" s="94"/>
      <c r="E71" s="95"/>
    </row>
    <row r="72" spans="2:5" s="8" customFormat="1" ht="16.5" customHeight="1" x14ac:dyDescent="0.25">
      <c r="B72" s="7" t="s">
        <v>4</v>
      </c>
      <c r="C72" s="94" t="s">
        <v>123</v>
      </c>
      <c r="D72" s="94"/>
      <c r="E72" s="95"/>
    </row>
    <row r="73" spans="2:5" s="8" customFormat="1" ht="16.5" customHeight="1" x14ac:dyDescent="0.25">
      <c r="B73" s="10" t="s">
        <v>5</v>
      </c>
      <c r="C73" s="94">
        <v>59323817657</v>
      </c>
      <c r="D73" s="94"/>
      <c r="E73" s="95"/>
    </row>
    <row r="74" spans="2:5" s="8" customFormat="1" ht="16.5" customHeight="1" x14ac:dyDescent="0.25">
      <c r="B74" s="10" t="s">
        <v>6</v>
      </c>
      <c r="C74" s="96" t="s">
        <v>143</v>
      </c>
      <c r="D74" s="94"/>
      <c r="E74" s="95"/>
    </row>
    <row r="75" spans="2:5" s="8" customFormat="1" ht="16.5" customHeight="1" x14ac:dyDescent="0.25">
      <c r="B75" s="7" t="s">
        <v>39</v>
      </c>
      <c r="C75" s="94">
        <v>59323817657</v>
      </c>
      <c r="D75" s="94"/>
      <c r="E75" s="95"/>
    </row>
    <row r="76" spans="2:5" s="8" customFormat="1" ht="16.5" customHeight="1" x14ac:dyDescent="0.25">
      <c r="B76" s="7" t="s">
        <v>7</v>
      </c>
      <c r="C76" s="96" t="s">
        <v>144</v>
      </c>
      <c r="D76" s="94"/>
      <c r="E76" s="95"/>
    </row>
    <row r="77" spans="2:5" s="8" customFormat="1" ht="62.25" customHeight="1" x14ac:dyDescent="0.25">
      <c r="B77" s="7" t="s">
        <v>43</v>
      </c>
      <c r="C77" s="105" t="s">
        <v>133</v>
      </c>
      <c r="D77" s="106"/>
      <c r="E77" s="107"/>
    </row>
    <row r="78" spans="2:5" s="8" customFormat="1" ht="66" customHeight="1" x14ac:dyDescent="0.25">
      <c r="B78" s="7" t="s">
        <v>99</v>
      </c>
      <c r="C78" s="105" t="s">
        <v>136</v>
      </c>
      <c r="D78" s="106"/>
      <c r="E78" s="107"/>
    </row>
    <row r="79" spans="2:5" s="8" customFormat="1" ht="16.5" customHeight="1" x14ac:dyDescent="0.25">
      <c r="B79" s="116" t="s">
        <v>28</v>
      </c>
      <c r="C79" s="117"/>
      <c r="D79" s="117"/>
      <c r="E79" s="118"/>
    </row>
    <row r="80" spans="2:5" s="8" customFormat="1" ht="16.5" customHeight="1" x14ac:dyDescent="0.25">
      <c r="B80" s="7" t="s">
        <v>34</v>
      </c>
      <c r="C80" s="87"/>
      <c r="D80" s="11" t="s">
        <v>27</v>
      </c>
      <c r="E80" s="88"/>
    </row>
    <row r="81" spans="2:5" s="8" customFormat="1" ht="16.5" customHeight="1" x14ac:dyDescent="0.25">
      <c r="B81" s="116" t="s">
        <v>29</v>
      </c>
      <c r="C81" s="117"/>
      <c r="D81" s="117"/>
      <c r="E81" s="118"/>
    </row>
    <row r="82" spans="2:5" s="8" customFormat="1" ht="16.5" customHeight="1" x14ac:dyDescent="0.25">
      <c r="B82" s="7" t="s">
        <v>8</v>
      </c>
      <c r="C82" s="89" t="s">
        <v>137</v>
      </c>
      <c r="D82" s="11" t="s">
        <v>30</v>
      </c>
      <c r="E82" s="2"/>
    </row>
    <row r="83" spans="2:5" s="8" customFormat="1" ht="16.5" customHeight="1" x14ac:dyDescent="0.25">
      <c r="B83" s="7" t="s">
        <v>10</v>
      </c>
      <c r="C83" s="3"/>
      <c r="D83" s="11" t="s">
        <v>11</v>
      </c>
      <c r="E83" s="2"/>
    </row>
    <row r="84" spans="2:5" s="8" customFormat="1" ht="16.5" customHeight="1" x14ac:dyDescent="0.25">
      <c r="B84" s="7" t="s">
        <v>31</v>
      </c>
      <c r="C84" s="3"/>
      <c r="D84" s="11" t="s">
        <v>32</v>
      </c>
      <c r="E84" s="2"/>
    </row>
    <row r="85" spans="2:5" s="8" customFormat="1" ht="16.5" customHeight="1" x14ac:dyDescent="0.25">
      <c r="B85" s="7" t="s">
        <v>9</v>
      </c>
      <c r="C85" s="4"/>
      <c r="D85" s="11" t="s">
        <v>12</v>
      </c>
      <c r="E85" s="5"/>
    </row>
    <row r="86" spans="2:5" s="8" customFormat="1" ht="16.5" customHeight="1" x14ac:dyDescent="0.25">
      <c r="B86" s="45" t="s">
        <v>59</v>
      </c>
      <c r="C86" s="46"/>
      <c r="D86" s="11" t="s">
        <v>58</v>
      </c>
      <c r="E86" s="47"/>
    </row>
    <row r="87" spans="2:5" s="8" customFormat="1" ht="16.5" customHeight="1" thickBot="1" x14ac:dyDescent="0.3">
      <c r="B87" s="12" t="s">
        <v>13</v>
      </c>
      <c r="C87" s="108"/>
      <c r="D87" s="109"/>
      <c r="E87" s="110"/>
    </row>
    <row r="88" spans="2:5" s="8" customFormat="1" ht="16.5" customHeight="1" thickBot="1" x14ac:dyDescent="0.3"/>
    <row r="89" spans="2:5" s="8" customFormat="1" ht="15.75" thickBot="1" x14ac:dyDescent="0.3">
      <c r="B89" s="111" t="s">
        <v>83</v>
      </c>
      <c r="C89" s="112"/>
      <c r="D89" s="112"/>
      <c r="E89" s="113"/>
    </row>
    <row r="90" spans="2:5" s="8" customFormat="1" ht="27" customHeight="1" x14ac:dyDescent="0.25">
      <c r="B90" s="6" t="s">
        <v>23</v>
      </c>
      <c r="C90" s="100"/>
      <c r="D90" s="100"/>
      <c r="E90" s="101"/>
    </row>
    <row r="91" spans="2:5" s="8" customFormat="1" ht="16.5" customHeight="1" x14ac:dyDescent="0.25">
      <c r="B91" s="7" t="s">
        <v>24</v>
      </c>
      <c r="C91" s="94"/>
      <c r="D91" s="94"/>
      <c r="E91" s="95"/>
    </row>
    <row r="92" spans="2:5" s="8" customFormat="1" ht="16.5" customHeight="1" x14ac:dyDescent="0.25">
      <c r="B92" s="7" t="s">
        <v>22</v>
      </c>
      <c r="C92" s="94"/>
      <c r="D92" s="94"/>
      <c r="E92" s="95"/>
    </row>
    <row r="93" spans="2:5" s="8" customFormat="1" ht="16.5" customHeight="1" x14ac:dyDescent="0.25">
      <c r="B93" s="7" t="s">
        <v>0</v>
      </c>
      <c r="C93" s="94"/>
      <c r="D93" s="94"/>
      <c r="E93" s="95"/>
    </row>
    <row r="94" spans="2:5" s="8" customFormat="1" ht="16.5" customHeight="1" x14ac:dyDescent="0.25">
      <c r="B94" s="7" t="s">
        <v>1</v>
      </c>
      <c r="C94" s="94"/>
      <c r="D94" s="94"/>
      <c r="E94" s="95"/>
    </row>
    <row r="95" spans="2:5" s="8" customFormat="1" ht="16.5" customHeight="1" x14ac:dyDescent="0.25">
      <c r="B95" s="7" t="s">
        <v>26</v>
      </c>
      <c r="C95" s="94"/>
      <c r="D95" s="94"/>
      <c r="E95" s="95"/>
    </row>
    <row r="96" spans="2:5" s="8" customFormat="1" ht="16.5" customHeight="1" x14ac:dyDescent="0.25">
      <c r="B96" s="7" t="s">
        <v>25</v>
      </c>
      <c r="C96" s="94"/>
      <c r="D96" s="94"/>
      <c r="E96" s="95"/>
    </row>
    <row r="97" spans="2:5" s="8" customFormat="1" ht="16.5" customHeight="1" x14ac:dyDescent="0.25">
      <c r="B97" s="7" t="s">
        <v>21</v>
      </c>
      <c r="C97" s="94"/>
      <c r="D97" s="94"/>
      <c r="E97" s="95"/>
    </row>
    <row r="98" spans="2:5" s="8" customFormat="1" ht="16.5" customHeight="1" x14ac:dyDescent="0.25">
      <c r="B98" s="10" t="s">
        <v>2</v>
      </c>
      <c r="C98" s="94"/>
      <c r="D98" s="94"/>
      <c r="E98" s="95"/>
    </row>
    <row r="99" spans="2:5" s="8" customFormat="1" ht="16.5" customHeight="1" x14ac:dyDescent="0.25">
      <c r="B99" s="7" t="s">
        <v>18</v>
      </c>
      <c r="C99" s="94"/>
      <c r="D99" s="94"/>
      <c r="E99" s="95"/>
    </row>
    <row r="100" spans="2:5" s="8" customFormat="1" ht="16.5" customHeight="1" x14ac:dyDescent="0.25">
      <c r="B100" s="7" t="s">
        <v>4</v>
      </c>
      <c r="C100" s="94"/>
      <c r="D100" s="94"/>
      <c r="E100" s="95"/>
    </row>
    <row r="101" spans="2:5" s="8" customFormat="1" ht="16.5" customHeight="1" x14ac:dyDescent="0.25">
      <c r="B101" s="10" t="s">
        <v>5</v>
      </c>
      <c r="C101" s="94"/>
      <c r="D101" s="94"/>
      <c r="E101" s="95"/>
    </row>
    <row r="102" spans="2:5" s="8" customFormat="1" ht="16.5" customHeight="1" x14ac:dyDescent="0.25">
      <c r="B102" s="10" t="s">
        <v>6</v>
      </c>
      <c r="C102" s="94"/>
      <c r="D102" s="94"/>
      <c r="E102" s="95"/>
    </row>
    <row r="103" spans="2:5" s="8" customFormat="1" ht="16.5" customHeight="1" x14ac:dyDescent="0.25">
      <c r="B103" s="7" t="s">
        <v>39</v>
      </c>
      <c r="C103" s="94"/>
      <c r="D103" s="94"/>
      <c r="E103" s="95"/>
    </row>
    <row r="104" spans="2:5" s="8" customFormat="1" ht="16.5" customHeight="1" x14ac:dyDescent="0.25">
      <c r="B104" s="7" t="s">
        <v>7</v>
      </c>
      <c r="C104" s="94"/>
      <c r="D104" s="94"/>
      <c r="E104" s="95"/>
    </row>
    <row r="105" spans="2:5" s="8" customFormat="1" ht="62.25" customHeight="1" x14ac:dyDescent="0.25">
      <c r="B105" s="7" t="s">
        <v>43</v>
      </c>
      <c r="C105" s="105"/>
      <c r="D105" s="106"/>
      <c r="E105" s="107"/>
    </row>
    <row r="106" spans="2:5" s="8" customFormat="1" ht="66" customHeight="1" x14ac:dyDescent="0.25">
      <c r="B106" s="7" t="s">
        <v>99</v>
      </c>
      <c r="C106" s="91"/>
      <c r="D106" s="92"/>
      <c r="E106" s="93"/>
    </row>
    <row r="107" spans="2:5" s="8" customFormat="1" ht="16.5" customHeight="1" x14ac:dyDescent="0.25">
      <c r="B107" s="116" t="s">
        <v>28</v>
      </c>
      <c r="C107" s="117"/>
      <c r="D107" s="117"/>
      <c r="E107" s="118"/>
    </row>
    <row r="108" spans="2:5" s="8" customFormat="1" ht="16.5" customHeight="1" x14ac:dyDescent="0.25">
      <c r="B108" s="7" t="s">
        <v>34</v>
      </c>
      <c r="C108" s="1"/>
      <c r="D108" s="11" t="s">
        <v>27</v>
      </c>
      <c r="E108" s="2"/>
    </row>
    <row r="109" spans="2:5" s="8" customFormat="1" ht="16.5" customHeight="1" x14ac:dyDescent="0.25">
      <c r="B109" s="116" t="s">
        <v>29</v>
      </c>
      <c r="C109" s="117"/>
      <c r="D109" s="117"/>
      <c r="E109" s="118"/>
    </row>
    <row r="110" spans="2:5" s="8" customFormat="1" ht="16.5" customHeight="1" x14ac:dyDescent="0.25">
      <c r="B110" s="7" t="s">
        <v>8</v>
      </c>
      <c r="C110" s="3"/>
      <c r="D110" s="11" t="s">
        <v>30</v>
      </c>
      <c r="E110" s="2"/>
    </row>
    <row r="111" spans="2:5" s="8" customFormat="1" ht="16.5" customHeight="1" x14ac:dyDescent="0.25">
      <c r="B111" s="7" t="s">
        <v>10</v>
      </c>
      <c r="C111" s="3"/>
      <c r="D111" s="11" t="s">
        <v>11</v>
      </c>
      <c r="E111" s="2"/>
    </row>
    <row r="112" spans="2:5" s="8" customFormat="1" ht="16.5" customHeight="1" x14ac:dyDescent="0.25">
      <c r="B112" s="7" t="s">
        <v>31</v>
      </c>
      <c r="C112" s="3"/>
      <c r="D112" s="11" t="s">
        <v>32</v>
      </c>
      <c r="E112" s="2"/>
    </row>
    <row r="113" spans="2:5" s="8" customFormat="1" ht="16.5" customHeight="1" x14ac:dyDescent="0.25">
      <c r="B113" s="7" t="s">
        <v>9</v>
      </c>
      <c r="C113" s="4"/>
      <c r="D113" s="11" t="s">
        <v>12</v>
      </c>
      <c r="E113" s="5"/>
    </row>
    <row r="114" spans="2:5" s="8" customFormat="1" ht="16.5" customHeight="1" x14ac:dyDescent="0.25">
      <c r="B114" s="45" t="s">
        <v>59</v>
      </c>
      <c r="C114" s="46"/>
      <c r="D114" s="11" t="s">
        <v>58</v>
      </c>
      <c r="E114" s="47"/>
    </row>
    <row r="115" spans="2:5" s="8" customFormat="1" ht="16.5" customHeight="1" thickBot="1" x14ac:dyDescent="0.3">
      <c r="B115" s="12" t="s">
        <v>13</v>
      </c>
      <c r="C115" s="108"/>
      <c r="D115" s="109"/>
      <c r="E115" s="110"/>
    </row>
    <row r="116" spans="2:5" s="8" customFormat="1" ht="6" customHeight="1" thickBot="1" x14ac:dyDescent="0.3"/>
    <row r="117" spans="2:5" s="8" customFormat="1" ht="15.75" thickBot="1" x14ac:dyDescent="0.3">
      <c r="B117" s="111" t="s">
        <v>84</v>
      </c>
      <c r="C117" s="112"/>
      <c r="D117" s="112"/>
      <c r="E117" s="113"/>
    </row>
    <row r="118" spans="2:5" s="8" customFormat="1" ht="27" customHeight="1" x14ac:dyDescent="0.25">
      <c r="B118" s="6" t="s">
        <v>23</v>
      </c>
      <c r="C118" s="100"/>
      <c r="D118" s="100"/>
      <c r="E118" s="101"/>
    </row>
    <row r="119" spans="2:5" s="8" customFormat="1" ht="16.5" customHeight="1" x14ac:dyDescent="0.25">
      <c r="B119" s="7" t="s">
        <v>24</v>
      </c>
      <c r="C119" s="94"/>
      <c r="D119" s="94"/>
      <c r="E119" s="95"/>
    </row>
    <row r="120" spans="2:5" s="8" customFormat="1" ht="16.5" customHeight="1" x14ac:dyDescent="0.25">
      <c r="B120" s="7" t="s">
        <v>22</v>
      </c>
      <c r="C120" s="94"/>
      <c r="D120" s="94"/>
      <c r="E120" s="95"/>
    </row>
    <row r="121" spans="2:5" s="8" customFormat="1" ht="16.5" customHeight="1" x14ac:dyDescent="0.25">
      <c r="B121" s="7" t="s">
        <v>0</v>
      </c>
      <c r="C121" s="94"/>
      <c r="D121" s="94"/>
      <c r="E121" s="95"/>
    </row>
    <row r="122" spans="2:5" s="8" customFormat="1" ht="16.5" customHeight="1" x14ac:dyDescent="0.25">
      <c r="B122" s="7" t="s">
        <v>1</v>
      </c>
      <c r="C122" s="94"/>
      <c r="D122" s="94"/>
      <c r="E122" s="95"/>
    </row>
    <row r="123" spans="2:5" s="8" customFormat="1" ht="16.5" customHeight="1" x14ac:dyDescent="0.25">
      <c r="B123" s="7" t="s">
        <v>26</v>
      </c>
      <c r="C123" s="94"/>
      <c r="D123" s="94"/>
      <c r="E123" s="95"/>
    </row>
    <row r="124" spans="2:5" s="8" customFormat="1" ht="16.5" customHeight="1" x14ac:dyDescent="0.25">
      <c r="B124" s="7" t="s">
        <v>25</v>
      </c>
      <c r="C124" s="94"/>
      <c r="D124" s="94"/>
      <c r="E124" s="95"/>
    </row>
    <row r="125" spans="2:5" s="8" customFormat="1" ht="16.5" customHeight="1" x14ac:dyDescent="0.25">
      <c r="B125" s="7" t="s">
        <v>21</v>
      </c>
      <c r="C125" s="94"/>
      <c r="D125" s="94"/>
      <c r="E125" s="95"/>
    </row>
    <row r="126" spans="2:5" s="8" customFormat="1" ht="16.5" customHeight="1" x14ac:dyDescent="0.25">
      <c r="B126" s="10" t="s">
        <v>2</v>
      </c>
      <c r="C126" s="94"/>
      <c r="D126" s="94"/>
      <c r="E126" s="95"/>
    </row>
    <row r="127" spans="2:5" s="8" customFormat="1" ht="16.5" customHeight="1" x14ac:dyDescent="0.25">
      <c r="B127" s="7" t="s">
        <v>18</v>
      </c>
      <c r="C127" s="94"/>
      <c r="D127" s="94"/>
      <c r="E127" s="95"/>
    </row>
    <row r="128" spans="2:5" s="8" customFormat="1" ht="16.5" customHeight="1" x14ac:dyDescent="0.25">
      <c r="B128" s="7" t="s">
        <v>4</v>
      </c>
      <c r="C128" s="94"/>
      <c r="D128" s="94"/>
      <c r="E128" s="95"/>
    </row>
    <row r="129" spans="2:5" s="8" customFormat="1" ht="16.5" customHeight="1" x14ac:dyDescent="0.25">
      <c r="B129" s="10" t="s">
        <v>5</v>
      </c>
      <c r="C129" s="94"/>
      <c r="D129" s="94"/>
      <c r="E129" s="95"/>
    </row>
    <row r="130" spans="2:5" s="8" customFormat="1" ht="16.5" customHeight="1" x14ac:dyDescent="0.25">
      <c r="B130" s="10" t="s">
        <v>6</v>
      </c>
      <c r="C130" s="94"/>
      <c r="D130" s="94"/>
      <c r="E130" s="95"/>
    </row>
    <row r="131" spans="2:5" s="8" customFormat="1" ht="16.5" customHeight="1" x14ac:dyDescent="0.25">
      <c r="B131" s="7" t="s">
        <v>39</v>
      </c>
      <c r="C131" s="94"/>
      <c r="D131" s="94"/>
      <c r="E131" s="95"/>
    </row>
    <row r="132" spans="2:5" s="8" customFormat="1" ht="16.5" customHeight="1" x14ac:dyDescent="0.25">
      <c r="B132" s="7" t="s">
        <v>7</v>
      </c>
      <c r="C132" s="94"/>
      <c r="D132" s="94"/>
      <c r="E132" s="95"/>
    </row>
    <row r="133" spans="2:5" s="8" customFormat="1" ht="62.25" customHeight="1" x14ac:dyDescent="0.25">
      <c r="B133" s="7" t="s">
        <v>42</v>
      </c>
      <c r="C133" s="105"/>
      <c r="D133" s="106"/>
      <c r="E133" s="107"/>
    </row>
    <row r="134" spans="2:5" s="8" customFormat="1" ht="65.25" customHeight="1" x14ac:dyDescent="0.25">
      <c r="B134" s="7" t="s">
        <v>99</v>
      </c>
      <c r="C134" s="91"/>
      <c r="D134" s="92"/>
      <c r="E134" s="93"/>
    </row>
    <row r="135" spans="2:5" s="8" customFormat="1" ht="16.5" customHeight="1" x14ac:dyDescent="0.25">
      <c r="B135" s="116" t="s">
        <v>28</v>
      </c>
      <c r="C135" s="117"/>
      <c r="D135" s="117"/>
      <c r="E135" s="118"/>
    </row>
    <row r="136" spans="2:5" s="8" customFormat="1" ht="16.5" customHeight="1" x14ac:dyDescent="0.25">
      <c r="B136" s="7" t="s">
        <v>34</v>
      </c>
      <c r="C136" s="1"/>
      <c r="D136" s="11" t="s">
        <v>27</v>
      </c>
      <c r="E136" s="2"/>
    </row>
    <row r="137" spans="2:5" s="8" customFormat="1" ht="16.5" customHeight="1" x14ac:dyDescent="0.25">
      <c r="B137" s="116" t="s">
        <v>29</v>
      </c>
      <c r="C137" s="117"/>
      <c r="D137" s="117"/>
      <c r="E137" s="118"/>
    </row>
    <row r="138" spans="2:5" s="8" customFormat="1" ht="16.5" customHeight="1" x14ac:dyDescent="0.25">
      <c r="B138" s="7" t="s">
        <v>8</v>
      </c>
      <c r="C138" s="3"/>
      <c r="D138" s="11" t="s">
        <v>30</v>
      </c>
      <c r="E138" s="2"/>
    </row>
    <row r="139" spans="2:5" s="8" customFormat="1" ht="16.5" customHeight="1" x14ac:dyDescent="0.25">
      <c r="B139" s="7" t="s">
        <v>10</v>
      </c>
      <c r="C139" s="3"/>
      <c r="D139" s="11" t="s">
        <v>11</v>
      </c>
      <c r="E139" s="2"/>
    </row>
    <row r="140" spans="2:5" s="8" customFormat="1" ht="16.5" customHeight="1" x14ac:dyDescent="0.25">
      <c r="B140" s="7" t="s">
        <v>31</v>
      </c>
      <c r="C140" s="3"/>
      <c r="D140" s="11" t="s">
        <v>32</v>
      </c>
      <c r="E140" s="2"/>
    </row>
    <row r="141" spans="2:5" s="8" customFormat="1" ht="16.5" customHeight="1" x14ac:dyDescent="0.25">
      <c r="B141" s="7" t="s">
        <v>9</v>
      </c>
      <c r="C141" s="4"/>
      <c r="D141" s="11" t="s">
        <v>12</v>
      </c>
      <c r="E141" s="5"/>
    </row>
    <row r="142" spans="2:5" s="8" customFormat="1" ht="16.5" customHeight="1" x14ac:dyDescent="0.25">
      <c r="B142" s="45" t="s">
        <v>59</v>
      </c>
      <c r="C142" s="46"/>
      <c r="D142" s="11" t="s">
        <v>58</v>
      </c>
      <c r="E142" s="47"/>
    </row>
    <row r="143" spans="2:5" s="8" customFormat="1" ht="16.5" customHeight="1" thickBot="1" x14ac:dyDescent="0.3">
      <c r="B143" s="12" t="s">
        <v>13</v>
      </c>
      <c r="C143" s="108"/>
      <c r="D143" s="109"/>
      <c r="E143" s="110"/>
    </row>
    <row r="144" spans="2:5"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sheetData>
  <sheetProtection password="C64D" sheet="1" objects="1" scenarios="1" formatCells="0" insertHyperlinks="0"/>
  <mergeCells count="112">
    <mergeCell ref="C50:E50"/>
    <mergeCell ref="C77:E77"/>
    <mergeCell ref="C105:E105"/>
    <mergeCell ref="C133:E133"/>
    <mergeCell ref="C76:E76"/>
    <mergeCell ref="B109:E109"/>
    <mergeCell ref="C115:E115"/>
    <mergeCell ref="C124:E124"/>
    <mergeCell ref="C125:E125"/>
    <mergeCell ref="B117:E117"/>
    <mergeCell ref="C118:E118"/>
    <mergeCell ref="C119:E119"/>
    <mergeCell ref="C120:E120"/>
    <mergeCell ref="C131:E131"/>
    <mergeCell ref="C93:E93"/>
    <mergeCell ref="C78:E78"/>
    <mergeCell ref="B4:F4"/>
    <mergeCell ref="C48:E48"/>
    <mergeCell ref="B52:E52"/>
    <mergeCell ref="B54:E54"/>
    <mergeCell ref="C41:E41"/>
    <mergeCell ref="C42:E42"/>
    <mergeCell ref="C43:E43"/>
    <mergeCell ref="C44:E44"/>
    <mergeCell ref="C45:E45"/>
    <mergeCell ref="C38:E38"/>
    <mergeCell ref="C39:E39"/>
    <mergeCell ref="C40:E40"/>
    <mergeCell ref="C7:F7"/>
    <mergeCell ref="B8:E8"/>
    <mergeCell ref="B10:E10"/>
    <mergeCell ref="B13:E13"/>
    <mergeCell ref="B6:F6"/>
    <mergeCell ref="B9:E9"/>
    <mergeCell ref="C34:E34"/>
    <mergeCell ref="C35:E35"/>
    <mergeCell ref="C36:E36"/>
    <mergeCell ref="C37:E37"/>
    <mergeCell ref="C16:F16"/>
    <mergeCell ref="C49:E49"/>
    <mergeCell ref="B2:F2"/>
    <mergeCell ref="C68:E68"/>
    <mergeCell ref="C19:E19"/>
    <mergeCell ref="C20:E20"/>
    <mergeCell ref="C21:E21"/>
    <mergeCell ref="C22:E22"/>
    <mergeCell ref="C23:E23"/>
    <mergeCell ref="C24:E24"/>
    <mergeCell ref="C25:E25"/>
    <mergeCell ref="C26:E26"/>
    <mergeCell ref="C27:E27"/>
    <mergeCell ref="C28:E28"/>
    <mergeCell ref="C66:E66"/>
    <mergeCell ref="C67:E67"/>
    <mergeCell ref="B18:E18"/>
    <mergeCell ref="B12:E12"/>
    <mergeCell ref="C63:E63"/>
    <mergeCell ref="B61:E61"/>
    <mergeCell ref="C62:E62"/>
    <mergeCell ref="C30:E30"/>
    <mergeCell ref="C65:E65"/>
    <mergeCell ref="B33:E33"/>
    <mergeCell ref="B11:E11"/>
    <mergeCell ref="C46:E46"/>
    <mergeCell ref="B135:E135"/>
    <mergeCell ref="B137:E137"/>
    <mergeCell ref="C143:E143"/>
    <mergeCell ref="C15:F15"/>
    <mergeCell ref="C100:E100"/>
    <mergeCell ref="C101:E101"/>
    <mergeCell ref="C102:E102"/>
    <mergeCell ref="C103:E103"/>
    <mergeCell ref="C104:E104"/>
    <mergeCell ref="C126:E126"/>
    <mergeCell ref="C127:E127"/>
    <mergeCell ref="C128:E128"/>
    <mergeCell ref="C129:E129"/>
    <mergeCell ref="C130:E130"/>
    <mergeCell ref="B81:E81"/>
    <mergeCell ref="C87:E87"/>
    <mergeCell ref="C106:E106"/>
    <mergeCell ref="B107:E107"/>
    <mergeCell ref="C92:E92"/>
    <mergeCell ref="B79:E79"/>
    <mergeCell ref="C94:E94"/>
    <mergeCell ref="C95:E95"/>
    <mergeCell ref="C96:E96"/>
    <mergeCell ref="C97:E97"/>
    <mergeCell ref="C134:E134"/>
    <mergeCell ref="C14:F14"/>
    <mergeCell ref="C98:E98"/>
    <mergeCell ref="C71:E71"/>
    <mergeCell ref="C73:E73"/>
    <mergeCell ref="C74:E74"/>
    <mergeCell ref="C75:E75"/>
    <mergeCell ref="C69:E69"/>
    <mergeCell ref="C70:E70"/>
    <mergeCell ref="C72:E72"/>
    <mergeCell ref="C90:E90"/>
    <mergeCell ref="C91:E91"/>
    <mergeCell ref="C31:E31"/>
    <mergeCell ref="C51:E51"/>
    <mergeCell ref="C59:E59"/>
    <mergeCell ref="C47:E47"/>
    <mergeCell ref="C99:E99"/>
    <mergeCell ref="B89:E89"/>
    <mergeCell ref="C29:E29"/>
    <mergeCell ref="C64:E64"/>
    <mergeCell ref="C132:E132"/>
    <mergeCell ref="C121:E121"/>
    <mergeCell ref="C122:E122"/>
    <mergeCell ref="C123:E123"/>
  </mergeCells>
  <dataValidations count="4">
    <dataValidation type="textLength" operator="lessThanOrEqual" allowBlank="1" showInputMessage="1" showErrorMessage="1" error="El número de caracteres introducidos es mayor que 200_x000a_" sqref="C15:F16">
      <formula1>200</formula1>
    </dataValidation>
    <dataValidation type="textLength" operator="lessThanOrEqual" allowBlank="1" showInputMessage="1" showErrorMessage="1" error="El número de caracteres introducidos es mayor que 60_x000a_" sqref="C7:F7">
      <formula1>60</formula1>
    </dataValidation>
    <dataValidation type="textLength" operator="lessThanOrEqual" allowBlank="1" showInputMessage="1" showErrorMessage="1" error="El número de caracteres introducidos es mayor que 300" sqref="C14:F14">
      <formula1>300</formula1>
    </dataValidation>
    <dataValidation type="textLength" operator="lessThan" allowBlank="1" showInputMessage="1" showErrorMessage="1" error="La descripcion debe tener una longitud menor a 150 caracteres" sqref="C49:E49 C77:E77 C105:E105 C133:E133">
      <formula1>150</formula1>
    </dataValidation>
  </dataValidations>
  <hyperlinks>
    <hyperlink ref="C28" r:id="rId1"/>
    <hyperlink ref="C46" r:id="rId2"/>
    <hyperlink ref="C48" r:id="rId3" display="www.supermaxi.com"/>
    <hyperlink ref="C74" r:id="rId4"/>
    <hyperlink ref="C76" r:id="rId5"/>
  </hyperlinks>
  <pageMargins left="0.70866141732283472" right="0.70866141732283472" top="0.74803149606299213" bottom="0.74803149606299213" header="0.31496062992125984" footer="0.31496062992125984"/>
  <pageSetup paperSize="9" scale="83" fitToHeight="0" orientation="portrait"/>
  <rowBreaks count="4" manualBreakCount="4">
    <brk id="17" min="1" max="4" man="1"/>
    <brk id="59" min="1" max="4" man="1"/>
    <brk id="87" min="1" max="4" man="1"/>
    <brk id="115" min="1" max="4" man="1"/>
  </row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FE133"/>
  <sheetViews>
    <sheetView tabSelected="1" topLeftCell="A20" zoomScale="80" zoomScaleNormal="80" zoomScaleSheetLayoutView="100" zoomScalePageLayoutView="80" workbookViewId="0">
      <selection activeCell="G25" sqref="G25"/>
    </sheetView>
  </sheetViews>
  <sheetFormatPr baseColWidth="10" defaultColWidth="9.140625" defaultRowHeight="15" x14ac:dyDescent="0.25"/>
  <cols>
    <col min="1" max="1" width="3.42578125" style="8" customWidth="1"/>
    <col min="2" max="2" width="51.28515625" style="16" customWidth="1"/>
    <col min="3" max="3" width="17.85546875" style="16" customWidth="1"/>
    <col min="4" max="4" width="15.7109375" style="8" customWidth="1"/>
    <col min="5" max="5" width="75.28515625" style="8" customWidth="1"/>
    <col min="6" max="6" width="4.140625" style="8" customWidth="1"/>
    <col min="7" max="7" width="93.7109375" style="8" customWidth="1"/>
    <col min="8" max="8" width="17.85546875" style="8" customWidth="1"/>
    <col min="9" max="9" width="15" style="8" customWidth="1"/>
    <col min="10" max="10" width="153.28515625" style="8" customWidth="1"/>
    <col min="11" max="11" width="12.140625" style="8" customWidth="1"/>
    <col min="12" max="17" width="10.85546875" style="8" customWidth="1"/>
    <col min="18" max="161" width="9.140625" style="8"/>
    <col min="162" max="16384" width="9.140625" style="16"/>
  </cols>
  <sheetData>
    <row r="1" spans="2:7" s="8" customFormat="1" ht="16.5" customHeight="1" x14ac:dyDescent="0.25"/>
    <row r="2" spans="2:7" s="8" customFormat="1" ht="45" customHeight="1" thickBot="1" x14ac:dyDescent="0.3">
      <c r="B2" s="19" t="s">
        <v>46</v>
      </c>
      <c r="C2" s="153" t="s">
        <v>100</v>
      </c>
      <c r="D2" s="153"/>
      <c r="E2" s="153"/>
    </row>
    <row r="3" spans="2:7" s="8" customFormat="1" ht="20.25" customHeight="1" x14ac:dyDescent="0.25">
      <c r="B3" s="150" t="s">
        <v>60</v>
      </c>
      <c r="C3" s="151"/>
      <c r="D3" s="151" t="s">
        <v>61</v>
      </c>
      <c r="E3" s="152"/>
    </row>
    <row r="4" spans="2:7" s="8" customFormat="1" ht="19.5" customHeight="1" thickBot="1" x14ac:dyDescent="0.3">
      <c r="B4" s="149" t="str">
        <f>'DATOS GENERALES'!C35</f>
        <v>CF</v>
      </c>
      <c r="C4" s="147"/>
      <c r="D4" s="147" t="str">
        <f>'DATOS GENERALES'!C7</f>
        <v>Biodigestor y purificacion de gas, produce energía y compost</v>
      </c>
      <c r="E4" s="148"/>
    </row>
    <row r="5" spans="2:7" s="8" customFormat="1" ht="16.5" customHeight="1" thickBot="1" x14ac:dyDescent="0.3">
      <c r="B5" s="15"/>
    </row>
    <row r="6" spans="2:7" s="8" customFormat="1" ht="15" customHeight="1" x14ac:dyDescent="0.25">
      <c r="B6" s="135" t="s">
        <v>88</v>
      </c>
      <c r="C6" s="136"/>
      <c r="D6" s="136"/>
      <c r="E6" s="137"/>
    </row>
    <row r="7" spans="2:7" s="8" customFormat="1" ht="209.25" customHeight="1" thickBot="1" x14ac:dyDescent="0.3">
      <c r="B7" s="141" t="s">
        <v>145</v>
      </c>
      <c r="C7" s="142"/>
      <c r="D7" s="142"/>
      <c r="E7" s="143"/>
    </row>
    <row r="8" spans="2:7" s="8" customFormat="1" ht="12" customHeight="1" thickBot="1" x14ac:dyDescent="0.3"/>
    <row r="9" spans="2:7" s="8" customFormat="1" x14ac:dyDescent="0.25">
      <c r="B9" s="135" t="s">
        <v>89</v>
      </c>
      <c r="C9" s="136"/>
      <c r="D9" s="136"/>
      <c r="E9" s="137"/>
    </row>
    <row r="10" spans="2:7" s="8" customFormat="1" ht="171" customHeight="1" thickBot="1" x14ac:dyDescent="0.3">
      <c r="B10" s="144" t="s">
        <v>146</v>
      </c>
      <c r="C10" s="145"/>
      <c r="D10" s="145"/>
      <c r="E10" s="146"/>
    </row>
    <row r="11" spans="2:7" s="8" customFormat="1" ht="15.75" customHeight="1" thickBot="1" x14ac:dyDescent="0.3"/>
    <row r="12" spans="2:7" s="8" customFormat="1" x14ac:dyDescent="0.25">
      <c r="B12" s="138" t="s">
        <v>90</v>
      </c>
      <c r="C12" s="139"/>
      <c r="D12" s="139"/>
      <c r="E12" s="140"/>
    </row>
    <row r="13" spans="2:7" s="8" customFormat="1" ht="166.5" customHeight="1" thickBot="1" x14ac:dyDescent="0.3">
      <c r="B13" s="144" t="s">
        <v>147</v>
      </c>
      <c r="C13" s="145"/>
      <c r="D13" s="145"/>
      <c r="E13" s="146"/>
    </row>
    <row r="14" spans="2:7" ht="15" customHeight="1" thickBot="1" x14ac:dyDescent="0.3">
      <c r="B14" s="8"/>
      <c r="C14" s="8"/>
    </row>
    <row r="15" spans="2:7" s="8" customFormat="1" ht="36" customHeight="1" x14ac:dyDescent="0.25">
      <c r="B15" s="138" t="s">
        <v>62</v>
      </c>
      <c r="C15" s="139"/>
      <c r="D15" s="139"/>
      <c r="E15" s="140"/>
      <c r="G15" s="48" t="s">
        <v>64</v>
      </c>
    </row>
    <row r="16" spans="2:7" s="8" customFormat="1" ht="164.25" customHeight="1" thickBot="1" x14ac:dyDescent="0.3">
      <c r="B16" s="157" t="s">
        <v>148</v>
      </c>
      <c r="C16" s="158"/>
      <c r="D16" s="158"/>
      <c r="E16" s="159"/>
      <c r="G16" s="49" t="s">
        <v>149</v>
      </c>
    </row>
    <row r="17" spans="1:7" s="8" customFormat="1" ht="15.75" customHeight="1" thickBot="1" x14ac:dyDescent="0.3"/>
    <row r="18" spans="1:7" s="8" customFormat="1" ht="33" customHeight="1" x14ac:dyDescent="0.25">
      <c r="B18" s="135" t="s">
        <v>63</v>
      </c>
      <c r="C18" s="136"/>
      <c r="D18" s="136"/>
      <c r="E18" s="137"/>
    </row>
    <row r="19" spans="1:7" s="8" customFormat="1" ht="322.5" customHeight="1" thickBot="1" x14ac:dyDescent="0.3">
      <c r="B19" s="144" t="s">
        <v>113</v>
      </c>
      <c r="C19" s="145"/>
      <c r="D19" s="145"/>
      <c r="E19" s="146"/>
    </row>
    <row r="20" spans="1:7" s="8" customFormat="1" ht="17.25" customHeight="1" thickBot="1" x14ac:dyDescent="0.3"/>
    <row r="21" spans="1:7" s="8" customFormat="1" ht="15" customHeight="1" x14ac:dyDescent="0.25">
      <c r="B21" s="138" t="s">
        <v>65</v>
      </c>
      <c r="C21" s="139"/>
      <c r="D21" s="139"/>
      <c r="E21" s="140"/>
    </row>
    <row r="22" spans="1:7" s="8" customFormat="1" ht="338.25" customHeight="1" thickBot="1" x14ac:dyDescent="0.3">
      <c r="B22" s="144" t="s">
        <v>181</v>
      </c>
      <c r="C22" s="145"/>
      <c r="D22" s="145"/>
      <c r="E22" s="146"/>
    </row>
    <row r="23" spans="1:7" ht="15" customHeight="1" thickBot="1" x14ac:dyDescent="0.3">
      <c r="B23" s="8"/>
      <c r="C23" s="8"/>
    </row>
    <row r="24" spans="1:7" s="8" customFormat="1" ht="15" customHeight="1" x14ac:dyDescent="0.25">
      <c r="B24" s="138" t="s">
        <v>66</v>
      </c>
      <c r="C24" s="139"/>
      <c r="D24" s="139"/>
      <c r="E24" s="140"/>
    </row>
    <row r="25" spans="1:7" s="8" customFormat="1" ht="180" customHeight="1" thickBot="1" x14ac:dyDescent="0.3">
      <c r="A25" s="8" t="s">
        <v>37</v>
      </c>
      <c r="B25" s="141" t="s">
        <v>150</v>
      </c>
      <c r="C25" s="142"/>
      <c r="D25" s="142"/>
      <c r="E25" s="143"/>
    </row>
    <row r="26" spans="1:7" s="8" customFormat="1" ht="14.25" customHeight="1" thickBot="1" x14ac:dyDescent="0.3"/>
    <row r="27" spans="1:7" s="8" customFormat="1" ht="15" customHeight="1" x14ac:dyDescent="0.25">
      <c r="B27" s="138" t="s">
        <v>67</v>
      </c>
      <c r="C27" s="139"/>
      <c r="D27" s="139"/>
      <c r="E27" s="140"/>
    </row>
    <row r="28" spans="1:7" s="8" customFormat="1" ht="184.5" customHeight="1" thickBot="1" x14ac:dyDescent="0.3">
      <c r="B28" s="141" t="s">
        <v>151</v>
      </c>
      <c r="C28" s="142"/>
      <c r="D28" s="142"/>
      <c r="E28" s="143"/>
    </row>
    <row r="29" spans="1:7" s="8" customFormat="1" ht="12" customHeight="1" thickBot="1" x14ac:dyDescent="0.3"/>
    <row r="30" spans="1:7" s="8" customFormat="1" ht="33" customHeight="1" x14ac:dyDescent="0.25">
      <c r="B30" s="138" t="s">
        <v>91</v>
      </c>
      <c r="C30" s="139"/>
      <c r="D30" s="139"/>
      <c r="E30" s="140"/>
      <c r="G30" s="48" t="s">
        <v>104</v>
      </c>
    </row>
    <row r="31" spans="1:7" s="8" customFormat="1" ht="221.25" customHeight="1" thickBot="1" x14ac:dyDescent="0.3">
      <c r="B31" s="141" t="s">
        <v>152</v>
      </c>
      <c r="C31" s="142"/>
      <c r="D31" s="142"/>
      <c r="E31" s="143"/>
      <c r="G31" s="49" t="s">
        <v>153</v>
      </c>
    </row>
    <row r="32" spans="1:7" s="8" customFormat="1" ht="15" customHeight="1" thickBot="1" x14ac:dyDescent="0.3"/>
    <row r="33" spans="1:7" s="8" customFormat="1" ht="30" x14ac:dyDescent="0.25">
      <c r="A33" s="8">
        <v>10</v>
      </c>
      <c r="B33" s="135" t="s">
        <v>69</v>
      </c>
      <c r="C33" s="136"/>
      <c r="D33" s="136"/>
      <c r="E33" s="137"/>
      <c r="G33" s="48" t="s">
        <v>68</v>
      </c>
    </row>
    <row r="34" spans="1:7" s="8" customFormat="1" ht="357" customHeight="1" thickBot="1" x14ac:dyDescent="0.3">
      <c r="B34" s="144" t="s">
        <v>155</v>
      </c>
      <c r="C34" s="145"/>
      <c r="D34" s="145"/>
      <c r="E34" s="146"/>
      <c r="G34" s="49" t="s">
        <v>154</v>
      </c>
    </row>
    <row r="35" spans="1:7" s="8" customFormat="1" ht="12.75" customHeight="1" thickBot="1" x14ac:dyDescent="0.3"/>
    <row r="36" spans="1:7" s="8" customFormat="1" x14ac:dyDescent="0.25">
      <c r="B36" s="135" t="s">
        <v>106</v>
      </c>
      <c r="C36" s="136"/>
      <c r="D36" s="136"/>
      <c r="E36" s="137"/>
    </row>
    <row r="37" spans="1:7" s="8" customFormat="1" ht="297" customHeight="1" thickBot="1" x14ac:dyDescent="0.3">
      <c r="B37" s="144" t="s">
        <v>156</v>
      </c>
      <c r="C37" s="145"/>
      <c r="D37" s="145"/>
      <c r="E37" s="146"/>
    </row>
    <row r="38" spans="1:7" s="8" customFormat="1" ht="15.75" customHeight="1" thickBot="1" x14ac:dyDescent="0.3"/>
    <row r="39" spans="1:7" s="8" customFormat="1" x14ac:dyDescent="0.25">
      <c r="B39" s="138" t="s">
        <v>107</v>
      </c>
      <c r="C39" s="139"/>
      <c r="D39" s="139"/>
      <c r="E39" s="140"/>
    </row>
    <row r="40" spans="1:7" s="8" customFormat="1" ht="296.25" customHeight="1" thickBot="1" x14ac:dyDescent="0.3">
      <c r="B40" s="144" t="s">
        <v>157</v>
      </c>
      <c r="C40" s="145"/>
      <c r="D40" s="145"/>
      <c r="E40" s="146"/>
    </row>
    <row r="41" spans="1:7" s="8" customFormat="1" ht="16.5" customHeight="1" thickBot="1" x14ac:dyDescent="0.3"/>
    <row r="42" spans="1:7" s="8" customFormat="1" x14ac:dyDescent="0.25">
      <c r="B42" s="138" t="s">
        <v>105</v>
      </c>
      <c r="C42" s="139"/>
      <c r="D42" s="139"/>
      <c r="E42" s="140"/>
    </row>
    <row r="43" spans="1:7" s="8" customFormat="1" ht="327.75" customHeight="1" thickBot="1" x14ac:dyDescent="0.3">
      <c r="B43" s="144" t="s">
        <v>158</v>
      </c>
      <c r="C43" s="145"/>
      <c r="D43" s="145"/>
      <c r="E43" s="146"/>
    </row>
    <row r="44" spans="1:7" s="8" customFormat="1" ht="13.5" customHeight="1" thickBot="1" x14ac:dyDescent="0.3"/>
    <row r="45" spans="1:7" s="8" customFormat="1" ht="15" customHeight="1" x14ac:dyDescent="0.25">
      <c r="B45" s="135" t="s">
        <v>70</v>
      </c>
      <c r="C45" s="136"/>
      <c r="D45" s="136"/>
      <c r="E45" s="137"/>
    </row>
    <row r="46" spans="1:7" s="8" customFormat="1" ht="291.75" customHeight="1" x14ac:dyDescent="0.25">
      <c r="B46" s="154" t="s">
        <v>171</v>
      </c>
      <c r="C46" s="155"/>
      <c r="D46" s="155"/>
      <c r="E46" s="156"/>
    </row>
    <row r="47" spans="1:7" s="8" customFormat="1" ht="291.75" customHeight="1" thickBot="1" x14ac:dyDescent="0.3">
      <c r="B47" s="144"/>
      <c r="C47" s="145"/>
      <c r="D47" s="145"/>
      <c r="E47" s="146"/>
    </row>
    <row r="48" spans="1:7" s="8" customFormat="1" ht="12" customHeight="1" thickBot="1" x14ac:dyDescent="0.3"/>
    <row r="49" spans="2:5" s="8" customFormat="1" x14ac:dyDescent="0.25">
      <c r="B49" s="135" t="s">
        <v>71</v>
      </c>
      <c r="C49" s="136"/>
      <c r="D49" s="136"/>
      <c r="E49" s="137"/>
    </row>
    <row r="50" spans="2:5" s="8" customFormat="1" x14ac:dyDescent="0.25">
      <c r="B50" s="62" t="s">
        <v>35</v>
      </c>
      <c r="C50" s="84" t="s">
        <v>36</v>
      </c>
      <c r="D50" s="84" t="s">
        <v>72</v>
      </c>
      <c r="E50" s="85" t="s">
        <v>38</v>
      </c>
    </row>
    <row r="51" spans="2:5" s="8" customFormat="1" ht="46.5" customHeight="1" x14ac:dyDescent="0.25">
      <c r="B51" s="63" t="s">
        <v>172</v>
      </c>
      <c r="C51" s="64">
        <v>4</v>
      </c>
      <c r="D51" s="64">
        <v>3</v>
      </c>
      <c r="E51" s="65" t="s">
        <v>173</v>
      </c>
    </row>
    <row r="52" spans="2:5" s="8" customFormat="1" ht="46.5" customHeight="1" x14ac:dyDescent="0.25">
      <c r="B52" s="63" t="s">
        <v>174</v>
      </c>
      <c r="C52" s="64">
        <v>4</v>
      </c>
      <c r="D52" s="64">
        <v>4</v>
      </c>
      <c r="E52" s="65" t="s">
        <v>175</v>
      </c>
    </row>
    <row r="53" spans="2:5" s="8" customFormat="1" ht="46.5" customHeight="1" x14ac:dyDescent="0.25">
      <c r="B53" s="63" t="s">
        <v>176</v>
      </c>
      <c r="C53" s="64">
        <v>5</v>
      </c>
      <c r="D53" s="64">
        <v>5</v>
      </c>
      <c r="E53" s="65" t="s">
        <v>177</v>
      </c>
    </row>
    <row r="54" spans="2:5" s="8" customFormat="1" ht="46.5" customHeight="1" x14ac:dyDescent="0.25">
      <c r="B54" s="63"/>
      <c r="C54" s="64"/>
      <c r="D54" s="64"/>
      <c r="E54" s="65"/>
    </row>
    <row r="55" spans="2:5" s="8" customFormat="1" ht="46.5" customHeight="1" x14ac:dyDescent="0.25">
      <c r="B55" s="63"/>
      <c r="C55" s="64"/>
      <c r="D55" s="64"/>
      <c r="E55" s="65"/>
    </row>
    <row r="56" spans="2:5" s="8" customFormat="1" ht="46.5" customHeight="1" x14ac:dyDescent="0.25">
      <c r="B56" s="63"/>
      <c r="C56" s="64"/>
      <c r="D56" s="64"/>
      <c r="E56" s="65"/>
    </row>
    <row r="57" spans="2:5" s="8" customFormat="1" ht="46.5" customHeight="1" x14ac:dyDescent="0.25">
      <c r="B57" s="63"/>
      <c r="C57" s="64"/>
      <c r="D57" s="64"/>
      <c r="E57" s="65"/>
    </row>
    <row r="58" spans="2:5" s="8" customFormat="1" ht="46.5" customHeight="1" x14ac:dyDescent="0.25">
      <c r="B58" s="63"/>
      <c r="C58" s="64"/>
      <c r="D58" s="64"/>
      <c r="E58" s="65"/>
    </row>
    <row r="59" spans="2:5" s="8" customFormat="1" ht="46.5" customHeight="1" x14ac:dyDescent="0.25">
      <c r="B59" s="63"/>
      <c r="C59" s="64"/>
      <c r="D59" s="64"/>
      <c r="E59" s="65"/>
    </row>
    <row r="60" spans="2:5" s="8" customFormat="1" ht="46.5" customHeight="1" thickBot="1" x14ac:dyDescent="0.3">
      <c r="B60" s="66"/>
      <c r="C60" s="67"/>
      <c r="D60" s="67"/>
      <c r="E60" s="68"/>
    </row>
    <row r="61" spans="2:5" s="8" customFormat="1" x14ac:dyDescent="0.25"/>
    <row r="62" spans="2:5" s="8" customFormat="1" x14ac:dyDescent="0.25"/>
    <row r="63" spans="2:5" x14ac:dyDescent="0.25">
      <c r="B63" s="8"/>
      <c r="C63" s="8"/>
    </row>
    <row r="64" spans="2:5" x14ac:dyDescent="0.25">
      <c r="B64" s="8"/>
      <c r="C64" s="8" t="s">
        <v>37</v>
      </c>
    </row>
    <row r="65" spans="2:3" x14ac:dyDescent="0.25">
      <c r="B65" s="8"/>
      <c r="C65" s="8"/>
    </row>
    <row r="66" spans="2:3" x14ac:dyDescent="0.25">
      <c r="B66" s="8"/>
      <c r="C66" s="8"/>
    </row>
    <row r="67" spans="2:3" x14ac:dyDescent="0.25">
      <c r="B67" s="8"/>
      <c r="C67" s="8"/>
    </row>
    <row r="68" spans="2:3" x14ac:dyDescent="0.25">
      <c r="B68" s="8"/>
      <c r="C68" s="8"/>
    </row>
    <row r="69" spans="2:3" x14ac:dyDescent="0.25">
      <c r="B69" s="8"/>
      <c r="C69" s="8"/>
    </row>
    <row r="70" spans="2:3" x14ac:dyDescent="0.25">
      <c r="B70" s="8"/>
      <c r="C70" s="8"/>
    </row>
    <row r="71" spans="2:3" x14ac:dyDescent="0.25">
      <c r="B71" s="8"/>
      <c r="C71" s="8"/>
    </row>
    <row r="72" spans="2:3" x14ac:dyDescent="0.25">
      <c r="B72" s="8"/>
      <c r="C72" s="8"/>
    </row>
    <row r="73" spans="2:3" s="8" customFormat="1" x14ac:dyDescent="0.25"/>
    <row r="74" spans="2:3" s="8" customFormat="1" x14ac:dyDescent="0.25"/>
    <row r="75" spans="2:3" s="8" customFormat="1" x14ac:dyDescent="0.25"/>
    <row r="76" spans="2:3" s="8" customFormat="1" x14ac:dyDescent="0.25"/>
    <row r="77" spans="2:3" s="8" customFormat="1" x14ac:dyDescent="0.25"/>
    <row r="78" spans="2:3" s="8" customFormat="1" x14ac:dyDescent="0.25"/>
    <row r="79" spans="2:3" s="8" customFormat="1" x14ac:dyDescent="0.25"/>
    <row r="80" spans="2:3" s="8" customFormat="1" x14ac:dyDescent="0.25"/>
    <row r="81" spans="4:4" s="8" customFormat="1" x14ac:dyDescent="0.25"/>
    <row r="82" spans="4:4" s="8" customFormat="1" x14ac:dyDescent="0.25"/>
    <row r="83" spans="4:4" s="8" customFormat="1" x14ac:dyDescent="0.25">
      <c r="D83" s="8" t="s">
        <v>37</v>
      </c>
    </row>
    <row r="84" spans="4:4" s="8" customFormat="1" x14ac:dyDescent="0.25"/>
    <row r="85" spans="4:4" s="8" customFormat="1" x14ac:dyDescent="0.25"/>
    <row r="86" spans="4:4" s="8" customFormat="1" x14ac:dyDescent="0.25"/>
    <row r="87" spans="4:4" s="8" customFormat="1" x14ac:dyDescent="0.25"/>
    <row r="88" spans="4:4" s="8" customFormat="1" x14ac:dyDescent="0.25"/>
    <row r="89" spans="4:4" s="8" customFormat="1" x14ac:dyDescent="0.25"/>
    <row r="90" spans="4:4" s="8" customFormat="1" x14ac:dyDescent="0.25"/>
    <row r="91" spans="4:4" s="8" customFormat="1" x14ac:dyDescent="0.25"/>
    <row r="92" spans="4:4" s="8" customFormat="1" x14ac:dyDescent="0.25"/>
    <row r="93" spans="4:4" s="8" customFormat="1" x14ac:dyDescent="0.25"/>
    <row r="94" spans="4:4" s="8" customFormat="1" x14ac:dyDescent="0.25"/>
    <row r="95" spans="4:4" s="8" customFormat="1" x14ac:dyDescent="0.25"/>
    <row r="96" spans="4:4"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sheetData>
  <sheetProtection password="C64D" sheet="1" objects="1" scenarios="1" formatCells="0" insertHyperlinks="0"/>
  <mergeCells count="34">
    <mergeCell ref="B3:C3"/>
    <mergeCell ref="D3:E3"/>
    <mergeCell ref="C2:E2"/>
    <mergeCell ref="B46:E47"/>
    <mergeCell ref="B9:E9"/>
    <mergeCell ref="B10:E10"/>
    <mergeCell ref="B12:E12"/>
    <mergeCell ref="B6:E6"/>
    <mergeCell ref="B7:E7"/>
    <mergeCell ref="B31:E31"/>
    <mergeCell ref="B33:E33"/>
    <mergeCell ref="B34:E34"/>
    <mergeCell ref="B36:E36"/>
    <mergeCell ref="B37:E37"/>
    <mergeCell ref="B13:E13"/>
    <mergeCell ref="B16:E16"/>
    <mergeCell ref="B18:E18"/>
    <mergeCell ref="B19:E19"/>
    <mergeCell ref="B21:E21"/>
    <mergeCell ref="D4:E4"/>
    <mergeCell ref="B4:C4"/>
    <mergeCell ref="B15:E15"/>
    <mergeCell ref="B49:E49"/>
    <mergeCell ref="B30:E30"/>
    <mergeCell ref="B24:E24"/>
    <mergeCell ref="B25:E25"/>
    <mergeCell ref="B22:E22"/>
    <mergeCell ref="B28:E28"/>
    <mergeCell ref="B27:E27"/>
    <mergeCell ref="B45:E45"/>
    <mergeCell ref="B39:E39"/>
    <mergeCell ref="B40:E40"/>
    <mergeCell ref="B42:E42"/>
    <mergeCell ref="B43:E43"/>
  </mergeCells>
  <dataValidations count="9">
    <dataValidation type="textLength" operator="lessThanOrEqual" allowBlank="1" showInputMessage="1" showErrorMessage="1" error="El número de caracteres introducidos es mayor que 500" sqref="B35 B38 B41 B48 B44">
      <formula1>500</formula1>
    </dataValidation>
    <dataValidation type="textLength" operator="lessThanOrEqual" allowBlank="1" showInputMessage="1" showErrorMessage="1" error="El número de caracteres introducidos es mayor que 1000" sqref="B8 B31:E31 B7:E7 B20 B17 B25:E25 G16 B11 G31 G34 B26 B29 B28:E28">
      <formula1>1000</formula1>
    </dataValidation>
    <dataValidation type="textLength" operator="lessThanOrEqual" allowBlank="1" showInputMessage="1" showErrorMessage="1" error="El número de caracteres introducidos es mayor que 3000" sqref="B46:E47 B32 C50:D50 B50 E50">
      <formula1>3000</formula1>
    </dataValidation>
    <dataValidation type="textLength" operator="lessThanOrEqual" allowBlank="1" showInputMessage="1" showErrorMessage="1" error="El número de caracteres introducidos es mayor que 800" sqref="B10:E10 B13:E13 B16:E16">
      <formula1>800</formula1>
    </dataValidation>
    <dataValidation type="textLength" operator="lessThanOrEqual" allowBlank="1" showInputMessage="1" showErrorMessage="1" error="El número de caracteres introducidos es mayor que 2000" sqref="B19:E19 B22:E22 B34:E34">
      <formula1>2000</formula1>
    </dataValidation>
    <dataValidation type="textLength" operator="lessThanOrEqual" allowBlank="1" showInputMessage="1" showErrorMessage="1" error="El número de caracteres introducidos es mayor que 1500" sqref="B37:E37 B40:E40 B43:E43">
      <formula1>1500</formula1>
    </dataValidation>
    <dataValidation type="textLength" operator="lessThanOrEqual" allowBlank="1" showInputMessage="1" showErrorMessage="1" error="El número de caracteres introducidos es mayor que 1" sqref="C51:D60">
      <formula1>1</formula1>
    </dataValidation>
    <dataValidation type="textLength" operator="lessThanOrEqual" allowBlank="1" showInputMessage="1" showErrorMessage="1" error="El número de caracteres introducidos es mayor que 60" sqref="B51:B60">
      <formula1>60</formula1>
    </dataValidation>
    <dataValidation type="textLength" operator="lessThanOrEqual" allowBlank="1" showInputMessage="1" showErrorMessage="1" error="El número de caracteres introducidos es mayor que 140" sqref="E51:E60">
      <formula1>140</formula1>
    </dataValidation>
  </dataValidations>
  <pageMargins left="0.7" right="0.7" top="0.75" bottom="0.75" header="0.3" footer="0.3"/>
  <pageSetup paperSize="9" scale="54" fitToHeight="0" orientation="portrait"/>
  <rowBreaks count="3" manualBreakCount="3">
    <brk id="19" min="1" max="4" man="1"/>
    <brk id="32" min="1" max="4" man="1"/>
    <brk id="47" min="1" max="4" man="1"/>
  </rowBreak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DZ686"/>
  <sheetViews>
    <sheetView zoomScaleSheetLayoutView="100" workbookViewId="0">
      <selection activeCell="B7" sqref="B7"/>
    </sheetView>
  </sheetViews>
  <sheetFormatPr baseColWidth="10" defaultColWidth="11.42578125" defaultRowHeight="15" x14ac:dyDescent="0.25"/>
  <cols>
    <col min="1" max="1" width="11.42578125" style="8"/>
    <col min="2" max="3" width="27" style="16" customWidth="1"/>
    <col min="4" max="4" width="13.140625" style="16" customWidth="1"/>
    <col min="5" max="5" width="20.7109375" style="16" customWidth="1"/>
    <col min="6" max="6" width="14.85546875" style="16" customWidth="1"/>
    <col min="7" max="7" width="11.85546875" style="16" bestFit="1" customWidth="1"/>
    <col min="8" max="13" width="11.42578125" style="16"/>
    <col min="14" max="130" width="11.42578125" style="8"/>
    <col min="131" max="16384" width="11.42578125" style="16"/>
  </cols>
  <sheetData>
    <row r="1" spans="2:13" s="8" customFormat="1" x14ac:dyDescent="0.25">
      <c r="B1" s="17" t="s">
        <v>51</v>
      </c>
      <c r="C1" s="17"/>
    </row>
    <row r="2" spans="2:13" s="8" customFormat="1" ht="98.25" customHeight="1" x14ac:dyDescent="0.25">
      <c r="B2" s="126" t="s">
        <v>101</v>
      </c>
      <c r="C2" s="126"/>
      <c r="D2" s="126"/>
      <c r="E2" s="126"/>
      <c r="F2" s="126"/>
      <c r="G2" s="126"/>
      <c r="H2" s="126"/>
      <c r="I2" s="126"/>
      <c r="J2" s="126"/>
      <c r="K2" s="126"/>
    </row>
    <row r="3" spans="2:13" s="8" customFormat="1" ht="15.75" thickBot="1" x14ac:dyDescent="0.3"/>
    <row r="4" spans="2:13" ht="60" customHeight="1" x14ac:dyDescent="0.25">
      <c r="B4" s="164" t="s">
        <v>53</v>
      </c>
      <c r="C4" s="164" t="s">
        <v>74</v>
      </c>
      <c r="D4" s="168" t="s">
        <v>93</v>
      </c>
      <c r="E4" s="170" t="s">
        <v>94</v>
      </c>
      <c r="F4" s="172" t="s">
        <v>95</v>
      </c>
      <c r="G4" s="173"/>
      <c r="H4" s="162" t="s">
        <v>96</v>
      </c>
      <c r="I4" s="163"/>
      <c r="J4" s="174" t="s">
        <v>98</v>
      </c>
      <c r="K4" s="175"/>
      <c r="L4" s="8"/>
      <c r="M4" s="22" t="s">
        <v>47</v>
      </c>
    </row>
    <row r="5" spans="2:13" ht="30.75" thickBot="1" x14ac:dyDescent="0.3">
      <c r="B5" s="165"/>
      <c r="C5" s="165"/>
      <c r="D5" s="169"/>
      <c r="E5" s="171"/>
      <c r="F5" s="51" t="s">
        <v>48</v>
      </c>
      <c r="G5" s="52" t="s">
        <v>49</v>
      </c>
      <c r="H5" s="52" t="s">
        <v>48</v>
      </c>
      <c r="I5" s="53" t="s">
        <v>49</v>
      </c>
      <c r="J5" s="35" t="s">
        <v>48</v>
      </c>
      <c r="K5" s="36" t="s">
        <v>49</v>
      </c>
      <c r="L5" s="8"/>
      <c r="M5" s="23"/>
    </row>
    <row r="6" spans="2:13" ht="21" customHeight="1" x14ac:dyDescent="0.25">
      <c r="B6" s="79" t="s">
        <v>159</v>
      </c>
      <c r="C6" s="79" t="s">
        <v>160</v>
      </c>
      <c r="D6" s="29">
        <f t="shared" ref="D6" si="0">E6+J6+K6</f>
        <v>150000</v>
      </c>
      <c r="E6" s="41">
        <v>150000</v>
      </c>
      <c r="F6" s="33">
        <v>0</v>
      </c>
      <c r="G6" s="25">
        <v>0</v>
      </c>
      <c r="H6" s="25">
        <v>0</v>
      </c>
      <c r="I6" s="26">
        <v>0</v>
      </c>
      <c r="J6" s="69">
        <f t="shared" ref="J6" si="1">F6+H6</f>
        <v>0</v>
      </c>
      <c r="K6" s="70">
        <f t="shared" ref="K6" si="2">G6+I6</f>
        <v>0</v>
      </c>
      <c r="L6" s="8"/>
      <c r="M6" s="24" t="str">
        <f>IF(D6=(E6+F6+G6+H6+I6),"OK","ERROR")</f>
        <v>OK</v>
      </c>
    </row>
    <row r="7" spans="2:13" ht="30" x14ac:dyDescent="0.25">
      <c r="B7" s="80" t="s">
        <v>161</v>
      </c>
      <c r="C7" s="79" t="s">
        <v>160</v>
      </c>
      <c r="D7" s="30">
        <f>E7+J7+K7</f>
        <v>110000</v>
      </c>
      <c r="E7" s="42">
        <v>100000</v>
      </c>
      <c r="F7" s="34">
        <v>10000</v>
      </c>
      <c r="G7" s="27">
        <v>0</v>
      </c>
      <c r="H7" s="27">
        <v>0</v>
      </c>
      <c r="I7" s="28">
        <v>0</v>
      </c>
      <c r="J7" s="71">
        <f>F7+H7</f>
        <v>10000</v>
      </c>
      <c r="K7" s="72">
        <f>G7+I7</f>
        <v>0</v>
      </c>
      <c r="L7" s="8"/>
      <c r="M7" s="24" t="str">
        <f>IF(D7=(E7+F7+G7+H7+I7),"OK","ERROR")</f>
        <v>OK</v>
      </c>
    </row>
    <row r="8" spans="2:13" x14ac:dyDescent="0.25">
      <c r="B8" s="81" t="s">
        <v>162</v>
      </c>
      <c r="C8" s="79" t="s">
        <v>160</v>
      </c>
      <c r="D8" s="30">
        <f t="shared" ref="D8:D19" si="3">E8+J8+K8</f>
        <v>30000</v>
      </c>
      <c r="E8" s="42">
        <v>0</v>
      </c>
      <c r="F8" s="34">
        <v>30000</v>
      </c>
      <c r="G8" s="27">
        <v>0</v>
      </c>
      <c r="H8" s="27">
        <v>0</v>
      </c>
      <c r="I8" s="28">
        <v>0</v>
      </c>
      <c r="J8" s="71">
        <f t="shared" ref="J8:J19" si="4">F8+H8</f>
        <v>30000</v>
      </c>
      <c r="K8" s="72">
        <f t="shared" ref="K8:K19" si="5">G8+I8</f>
        <v>0</v>
      </c>
      <c r="L8" s="8"/>
      <c r="M8" s="24" t="str">
        <f t="shared" ref="M8:M20" si="6">IF(D8=(E8+F8+G8+H8+I8),"OK","ERROR")</f>
        <v>OK</v>
      </c>
    </row>
    <row r="9" spans="2:13" x14ac:dyDescent="0.25">
      <c r="B9" s="80" t="s">
        <v>163</v>
      </c>
      <c r="C9" s="79" t="s">
        <v>160</v>
      </c>
      <c r="D9" s="30">
        <f t="shared" si="3"/>
        <v>60000</v>
      </c>
      <c r="E9" s="42">
        <v>0</v>
      </c>
      <c r="F9" s="34">
        <v>60000</v>
      </c>
      <c r="G9" s="27">
        <v>0</v>
      </c>
      <c r="H9" s="27">
        <v>0</v>
      </c>
      <c r="I9" s="28">
        <v>0</v>
      </c>
      <c r="J9" s="71">
        <f t="shared" si="4"/>
        <v>60000</v>
      </c>
      <c r="K9" s="72">
        <f t="shared" si="5"/>
        <v>0</v>
      </c>
      <c r="L9" s="8"/>
      <c r="M9" s="24" t="str">
        <f t="shared" si="6"/>
        <v>OK</v>
      </c>
    </row>
    <row r="10" spans="2:13" x14ac:dyDescent="0.25">
      <c r="B10" s="80" t="s">
        <v>164</v>
      </c>
      <c r="C10" s="79" t="s">
        <v>160</v>
      </c>
      <c r="D10" s="30">
        <f t="shared" si="3"/>
        <v>20000</v>
      </c>
      <c r="E10" s="42">
        <v>0</v>
      </c>
      <c r="F10" s="34">
        <v>20000</v>
      </c>
      <c r="G10" s="27">
        <v>0</v>
      </c>
      <c r="H10" s="27">
        <v>0</v>
      </c>
      <c r="I10" s="28">
        <v>0</v>
      </c>
      <c r="J10" s="71">
        <f t="shared" si="4"/>
        <v>20000</v>
      </c>
      <c r="K10" s="72">
        <f t="shared" si="5"/>
        <v>0</v>
      </c>
      <c r="L10" s="8"/>
      <c r="M10" s="24" t="str">
        <f t="shared" si="6"/>
        <v>OK</v>
      </c>
    </row>
    <row r="11" spans="2:13" x14ac:dyDescent="0.25">
      <c r="B11" s="80" t="s">
        <v>165</v>
      </c>
      <c r="C11" s="79" t="s">
        <v>165</v>
      </c>
      <c r="D11" s="30">
        <f t="shared" si="3"/>
        <v>50000</v>
      </c>
      <c r="E11" s="42">
        <v>0</v>
      </c>
      <c r="F11" s="34">
        <v>0</v>
      </c>
      <c r="G11" s="27">
        <v>50000</v>
      </c>
      <c r="H11" s="27">
        <v>0</v>
      </c>
      <c r="I11" s="28">
        <v>0</v>
      </c>
      <c r="J11" s="71">
        <f t="shared" si="4"/>
        <v>0</v>
      </c>
      <c r="K11" s="72">
        <f t="shared" si="5"/>
        <v>50000</v>
      </c>
      <c r="L11" s="8"/>
      <c r="M11" s="24" t="str">
        <f t="shared" si="6"/>
        <v>OK</v>
      </c>
    </row>
    <row r="12" spans="2:13" x14ac:dyDescent="0.25">
      <c r="B12" s="80" t="s">
        <v>166</v>
      </c>
      <c r="C12" s="79" t="s">
        <v>160</v>
      </c>
      <c r="D12" s="30">
        <f t="shared" si="3"/>
        <v>30000</v>
      </c>
      <c r="E12" s="42">
        <v>0</v>
      </c>
      <c r="F12" s="34">
        <v>30000</v>
      </c>
      <c r="G12" s="27">
        <v>0</v>
      </c>
      <c r="H12" s="27">
        <v>0</v>
      </c>
      <c r="I12" s="28">
        <v>0</v>
      </c>
      <c r="J12" s="71">
        <f t="shared" si="4"/>
        <v>30000</v>
      </c>
      <c r="K12" s="72">
        <f t="shared" si="5"/>
        <v>0</v>
      </c>
      <c r="L12" s="8"/>
      <c r="M12" s="24" t="str">
        <f t="shared" si="6"/>
        <v>OK</v>
      </c>
    </row>
    <row r="13" spans="2:13" ht="30" x14ac:dyDescent="0.25">
      <c r="B13" s="80" t="s">
        <v>167</v>
      </c>
      <c r="C13" s="79" t="s">
        <v>168</v>
      </c>
      <c r="D13" s="30">
        <f t="shared" si="3"/>
        <v>29000</v>
      </c>
      <c r="E13" s="42">
        <v>0</v>
      </c>
      <c r="F13" s="34">
        <v>25000</v>
      </c>
      <c r="G13" s="27">
        <v>2000</v>
      </c>
      <c r="H13" s="27">
        <v>0</v>
      </c>
      <c r="I13" s="28">
        <v>2000</v>
      </c>
      <c r="J13" s="71">
        <f t="shared" si="4"/>
        <v>25000</v>
      </c>
      <c r="K13" s="72">
        <f t="shared" si="5"/>
        <v>4000</v>
      </c>
      <c r="L13" s="8"/>
      <c r="M13" s="24" t="str">
        <f t="shared" si="6"/>
        <v>OK</v>
      </c>
    </row>
    <row r="14" spans="2:13" x14ac:dyDescent="0.25">
      <c r="B14" s="80" t="s">
        <v>169</v>
      </c>
      <c r="C14" s="79" t="s">
        <v>170</v>
      </c>
      <c r="D14" s="30">
        <f t="shared" si="3"/>
        <v>4000</v>
      </c>
      <c r="E14" s="42">
        <v>0</v>
      </c>
      <c r="F14" s="34">
        <v>0</v>
      </c>
      <c r="G14" s="27">
        <v>2000</v>
      </c>
      <c r="H14" s="27">
        <v>0</v>
      </c>
      <c r="I14" s="28">
        <v>2000</v>
      </c>
      <c r="J14" s="71">
        <f t="shared" si="4"/>
        <v>0</v>
      </c>
      <c r="K14" s="72">
        <f t="shared" si="5"/>
        <v>4000</v>
      </c>
      <c r="L14" s="8"/>
      <c r="M14" s="24" t="str">
        <f t="shared" si="6"/>
        <v>OK</v>
      </c>
    </row>
    <row r="15" spans="2:13" x14ac:dyDescent="0.25">
      <c r="B15" s="80" t="s">
        <v>178</v>
      </c>
      <c r="C15" s="79" t="s">
        <v>179</v>
      </c>
      <c r="D15" s="30">
        <f t="shared" si="3"/>
        <v>110000</v>
      </c>
      <c r="E15" s="42">
        <v>0</v>
      </c>
      <c r="F15" s="34">
        <v>0</v>
      </c>
      <c r="G15" s="27">
        <v>0</v>
      </c>
      <c r="H15" s="27">
        <v>100000</v>
      </c>
      <c r="I15" s="28">
        <v>10000</v>
      </c>
      <c r="J15" s="71">
        <f t="shared" si="4"/>
        <v>100000</v>
      </c>
      <c r="K15" s="72">
        <f t="shared" si="5"/>
        <v>10000</v>
      </c>
      <c r="L15" s="8"/>
      <c r="M15" s="24" t="str">
        <f t="shared" si="6"/>
        <v>OK</v>
      </c>
    </row>
    <row r="16" spans="2:13" x14ac:dyDescent="0.25">
      <c r="B16" s="80"/>
      <c r="C16" s="79"/>
      <c r="D16" s="30">
        <f t="shared" si="3"/>
        <v>0</v>
      </c>
      <c r="E16" s="42"/>
      <c r="F16" s="34"/>
      <c r="G16" s="27"/>
      <c r="H16" s="27"/>
      <c r="I16" s="28"/>
      <c r="J16" s="71">
        <f t="shared" si="4"/>
        <v>0</v>
      </c>
      <c r="K16" s="72">
        <f t="shared" si="5"/>
        <v>0</v>
      </c>
      <c r="L16" s="8"/>
      <c r="M16" s="24" t="str">
        <f t="shared" si="6"/>
        <v>OK</v>
      </c>
    </row>
    <row r="17" spans="2:13" x14ac:dyDescent="0.25">
      <c r="B17" s="80"/>
      <c r="C17" s="79"/>
      <c r="D17" s="30">
        <f t="shared" si="3"/>
        <v>0</v>
      </c>
      <c r="E17" s="42"/>
      <c r="F17" s="34"/>
      <c r="G17" s="27"/>
      <c r="H17" s="27"/>
      <c r="I17" s="28"/>
      <c r="J17" s="71">
        <f t="shared" si="4"/>
        <v>0</v>
      </c>
      <c r="K17" s="72">
        <f t="shared" si="5"/>
        <v>0</v>
      </c>
      <c r="L17" s="8"/>
      <c r="M17" s="24" t="str">
        <f t="shared" si="6"/>
        <v>OK</v>
      </c>
    </row>
    <row r="18" spans="2:13" x14ac:dyDescent="0.25">
      <c r="B18" s="80"/>
      <c r="C18" s="79"/>
      <c r="D18" s="30">
        <f t="shared" si="3"/>
        <v>0</v>
      </c>
      <c r="E18" s="42"/>
      <c r="F18" s="34"/>
      <c r="G18" s="27"/>
      <c r="H18" s="27"/>
      <c r="I18" s="28"/>
      <c r="J18" s="71">
        <f t="shared" si="4"/>
        <v>0</v>
      </c>
      <c r="K18" s="72">
        <f t="shared" si="5"/>
        <v>0</v>
      </c>
      <c r="L18" s="8"/>
      <c r="M18" s="24" t="str">
        <f t="shared" si="6"/>
        <v>OK</v>
      </c>
    </row>
    <row r="19" spans="2:13" ht="15.75" thickBot="1" x14ac:dyDescent="0.3">
      <c r="B19" s="82"/>
      <c r="C19" s="83"/>
      <c r="D19" s="31">
        <f t="shared" si="3"/>
        <v>0</v>
      </c>
      <c r="E19" s="42"/>
      <c r="F19" s="34"/>
      <c r="G19" s="27"/>
      <c r="H19" s="27"/>
      <c r="I19" s="28"/>
      <c r="J19" s="71">
        <f t="shared" si="4"/>
        <v>0</v>
      </c>
      <c r="K19" s="72">
        <f t="shared" si="5"/>
        <v>0</v>
      </c>
      <c r="L19" s="8"/>
      <c r="M19" s="24" t="str">
        <f t="shared" si="6"/>
        <v>OK</v>
      </c>
    </row>
    <row r="20" spans="2:13" ht="15.75" thickBot="1" x14ac:dyDescent="0.3">
      <c r="B20" s="166" t="s">
        <v>55</v>
      </c>
      <c r="C20" s="167"/>
      <c r="D20" s="32">
        <f>SUM(D6:D19)</f>
        <v>593000</v>
      </c>
      <c r="E20" s="54">
        <f>ROUND(SUM(E6:E19),0)</f>
        <v>250000</v>
      </c>
      <c r="F20" s="55">
        <f t="shared" ref="F20:K20" si="7">ROUND(SUM(F6:F19),0)</f>
        <v>175000</v>
      </c>
      <c r="G20" s="56">
        <f t="shared" si="7"/>
        <v>54000</v>
      </c>
      <c r="H20" s="56">
        <f t="shared" si="7"/>
        <v>100000</v>
      </c>
      <c r="I20" s="57">
        <f t="shared" si="7"/>
        <v>14000</v>
      </c>
      <c r="J20" s="37">
        <f t="shared" si="7"/>
        <v>275000</v>
      </c>
      <c r="K20" s="38">
        <f t="shared" si="7"/>
        <v>68000</v>
      </c>
      <c r="L20" s="8"/>
      <c r="M20" s="24" t="str">
        <f t="shared" si="6"/>
        <v>OK</v>
      </c>
    </row>
    <row r="21" spans="2:13" ht="15.75" thickBot="1" x14ac:dyDescent="0.3">
      <c r="B21" s="166" t="s">
        <v>50</v>
      </c>
      <c r="C21" s="167"/>
      <c r="D21" s="50">
        <v>1</v>
      </c>
      <c r="E21" s="58">
        <f>E20/$D$20</f>
        <v>0.42158516020236086</v>
      </c>
      <c r="F21" s="59">
        <f t="shared" ref="F21:K21" si="8">F20/$D$20</f>
        <v>0.2951096121416526</v>
      </c>
      <c r="G21" s="60">
        <f t="shared" si="8"/>
        <v>9.1062394603709948E-2</v>
      </c>
      <c r="H21" s="60">
        <f t="shared" ref="H21:I21" si="9">H20/$D$20</f>
        <v>0.16863406408094436</v>
      </c>
      <c r="I21" s="61">
        <f t="shared" si="9"/>
        <v>2.3608768971332208E-2</v>
      </c>
      <c r="J21" s="39">
        <f t="shared" si="8"/>
        <v>0.46374367622259699</v>
      </c>
      <c r="K21" s="40">
        <f t="shared" si="8"/>
        <v>0.11467116357504216</v>
      </c>
      <c r="L21" s="8"/>
      <c r="M21" s="23"/>
    </row>
    <row r="22" spans="2:13" x14ac:dyDescent="0.25">
      <c r="B22" s="8"/>
      <c r="C22" s="8"/>
      <c r="D22" s="8"/>
      <c r="E22" s="8"/>
      <c r="F22" s="8"/>
      <c r="G22" s="8"/>
      <c r="H22" s="8"/>
      <c r="I22" s="8"/>
      <c r="J22" s="8"/>
      <c r="K22" s="8"/>
      <c r="L22" s="8"/>
      <c r="M22" s="8"/>
    </row>
    <row r="23" spans="2:13" x14ac:dyDescent="0.25">
      <c r="B23" s="8"/>
      <c r="C23" s="8"/>
      <c r="D23" s="8"/>
      <c r="E23" s="8"/>
      <c r="F23" s="8"/>
      <c r="G23" s="8"/>
      <c r="H23" s="8"/>
      <c r="I23" s="8"/>
      <c r="J23" s="8"/>
      <c r="K23" s="8"/>
      <c r="L23" s="8"/>
      <c r="M23" s="8"/>
    </row>
    <row r="24" spans="2:13" x14ac:dyDescent="0.25">
      <c r="B24" s="161" t="s">
        <v>54</v>
      </c>
      <c r="C24" s="161"/>
      <c r="D24" s="161"/>
      <c r="E24" s="161"/>
      <c r="F24" s="161"/>
      <c r="G24" s="161"/>
      <c r="H24" s="73"/>
      <c r="I24" s="73"/>
      <c r="J24" s="73"/>
      <c r="K24" s="73"/>
      <c r="L24" s="8"/>
      <c r="M24" s="8"/>
    </row>
    <row r="25" spans="2:13" ht="15.75" customHeight="1" x14ac:dyDescent="0.25">
      <c r="B25" s="160" t="s">
        <v>102</v>
      </c>
      <c r="C25" s="160"/>
      <c r="D25" s="160"/>
      <c r="E25" s="160"/>
      <c r="F25" s="160"/>
      <c r="G25" s="43" t="str">
        <f>IF(E20&gt;=100000,"OK","ERROR")</f>
        <v>OK</v>
      </c>
      <c r="H25" s="73"/>
      <c r="I25" s="73"/>
      <c r="J25" s="73"/>
      <c r="K25" s="73"/>
      <c r="L25" s="8"/>
      <c r="M25" s="8"/>
    </row>
    <row r="26" spans="2:13" ht="15.75" customHeight="1" x14ac:dyDescent="0.25">
      <c r="B26" s="160" t="s">
        <v>103</v>
      </c>
      <c r="C26" s="160"/>
      <c r="D26" s="160"/>
      <c r="E26" s="160"/>
      <c r="F26" s="160"/>
      <c r="G26" s="43" t="str">
        <f>IF(E20&lt;=250000,"OK","ERROR")</f>
        <v>OK</v>
      </c>
      <c r="H26" s="73"/>
      <c r="I26" s="73"/>
      <c r="J26" s="73"/>
      <c r="K26" s="73"/>
      <c r="L26" s="8"/>
      <c r="M26" s="8"/>
    </row>
    <row r="27" spans="2:13" ht="15.75" customHeight="1" x14ac:dyDescent="0.25">
      <c r="B27" s="160" t="s">
        <v>75</v>
      </c>
      <c r="C27" s="160"/>
      <c r="D27" s="160"/>
      <c r="E27" s="160"/>
      <c r="F27" s="160"/>
      <c r="G27" s="43" t="str">
        <f>IF(E20&lt;=(D20/2),"OK","ERROR")</f>
        <v>OK</v>
      </c>
      <c r="H27" s="73"/>
      <c r="I27" s="73"/>
      <c r="J27" s="73"/>
      <c r="K27" s="73"/>
      <c r="L27" s="8"/>
      <c r="M27" s="8"/>
    </row>
    <row r="28" spans="2:13" ht="15.75" customHeight="1" x14ac:dyDescent="0.25">
      <c r="B28" s="160" t="s">
        <v>97</v>
      </c>
      <c r="C28" s="160"/>
      <c r="D28" s="160"/>
      <c r="E28" s="160"/>
      <c r="F28" s="160"/>
      <c r="G28" s="43" t="str">
        <f>IF(K20&lt;=(E20*0.4),"OK","ERROR")</f>
        <v>OK</v>
      </c>
      <c r="H28" s="73"/>
      <c r="I28" s="73"/>
      <c r="J28" s="73"/>
      <c r="K28" s="73"/>
      <c r="L28" s="8"/>
      <c r="M28" s="8"/>
    </row>
    <row r="29" spans="2:13" s="8" customFormat="1" x14ac:dyDescent="0.25"/>
    <row r="30" spans="2:13" s="8" customFormat="1" x14ac:dyDescent="0.25">
      <c r="I30" s="74"/>
    </row>
    <row r="31" spans="2:13" s="8" customFormat="1" x14ac:dyDescent="0.25">
      <c r="G31" s="43"/>
    </row>
    <row r="32" spans="2:13" s="8" customFormat="1" x14ac:dyDescent="0.25"/>
    <row r="33" spans="2:2" s="8" customFormat="1" x14ac:dyDescent="0.25"/>
    <row r="34" spans="2:2" s="8" customFormat="1" x14ac:dyDescent="0.25">
      <c r="B34" s="75"/>
    </row>
    <row r="35" spans="2:2" s="8" customFormat="1" x14ac:dyDescent="0.25">
      <c r="B35" s="76"/>
    </row>
    <row r="36" spans="2:2" s="8" customFormat="1" x14ac:dyDescent="0.25">
      <c r="B36" s="75"/>
    </row>
    <row r="37" spans="2:2" s="8" customFormat="1" x14ac:dyDescent="0.25">
      <c r="B37" s="77"/>
    </row>
    <row r="38" spans="2:2" s="8" customFormat="1" x14ac:dyDescent="0.25"/>
    <row r="39" spans="2:2" s="8" customFormat="1" x14ac:dyDescent="0.25"/>
    <row r="40" spans="2:2" s="8" customFormat="1" x14ac:dyDescent="0.25">
      <c r="B40" s="78"/>
    </row>
    <row r="41" spans="2:2" s="8" customFormat="1" x14ac:dyDescent="0.25"/>
    <row r="42" spans="2:2" s="8" customFormat="1" x14ac:dyDescent="0.25"/>
    <row r="43" spans="2:2" s="8" customFormat="1" x14ac:dyDescent="0.25"/>
    <row r="44" spans="2:2" s="8" customFormat="1" x14ac:dyDescent="0.25"/>
    <row r="45" spans="2:2" s="8" customFormat="1" x14ac:dyDescent="0.25"/>
    <row r="46" spans="2:2" s="8" customFormat="1" x14ac:dyDescent="0.25"/>
    <row r="47" spans="2:2" s="8" customFormat="1" x14ac:dyDescent="0.25"/>
    <row r="48" spans="2:2" s="8" customFormat="1" x14ac:dyDescent="0.25"/>
    <row r="49" s="8" customFormat="1" x14ac:dyDescent="0.25"/>
    <row r="50" s="8" customFormat="1" x14ac:dyDescent="0.25"/>
    <row r="51" s="8" customFormat="1" x14ac:dyDescent="0.25"/>
    <row r="52" s="8" customFormat="1" x14ac:dyDescent="0.25"/>
    <row r="53" s="8" customFormat="1" x14ac:dyDescent="0.25"/>
    <row r="54" s="8" customFormat="1" x14ac:dyDescent="0.25"/>
    <row r="55" s="8" customFormat="1" x14ac:dyDescent="0.25"/>
    <row r="56" s="8" customFormat="1" x14ac:dyDescent="0.25"/>
    <row r="57" s="8" customFormat="1" x14ac:dyDescent="0.25"/>
    <row r="58" s="8" customFormat="1" x14ac:dyDescent="0.25"/>
    <row r="59" s="8" customFormat="1" x14ac:dyDescent="0.25"/>
    <row r="60" s="8" customFormat="1" x14ac:dyDescent="0.25"/>
    <row r="61" s="8" customFormat="1" x14ac:dyDescent="0.25"/>
    <row r="62" s="8" customFormat="1" x14ac:dyDescent="0.25"/>
    <row r="63" s="8" customFormat="1" x14ac:dyDescent="0.25"/>
    <row r="64" s="8" customFormat="1" x14ac:dyDescent="0.25"/>
    <row r="65" s="8" customFormat="1" x14ac:dyDescent="0.25"/>
    <row r="66" s="8" customFormat="1" x14ac:dyDescent="0.25"/>
    <row r="67" s="8" customFormat="1" x14ac:dyDescent="0.25"/>
    <row r="68" s="8" customFormat="1" x14ac:dyDescent="0.25"/>
    <row r="69" s="8" customFormat="1" x14ac:dyDescent="0.25"/>
    <row r="70" s="8" customFormat="1" x14ac:dyDescent="0.25"/>
    <row r="71" s="8" customFormat="1" x14ac:dyDescent="0.25"/>
    <row r="72" s="8" customFormat="1" x14ac:dyDescent="0.25"/>
    <row r="73" s="8" customFormat="1" x14ac:dyDescent="0.25"/>
    <row r="74" s="8" customFormat="1" x14ac:dyDescent="0.25"/>
    <row r="75" s="8" customFormat="1" x14ac:dyDescent="0.25"/>
    <row r="76" s="8" customFormat="1" x14ac:dyDescent="0.25"/>
    <row r="77" s="8" customFormat="1" x14ac:dyDescent="0.25"/>
    <row r="78" s="8" customFormat="1" x14ac:dyDescent="0.25"/>
    <row r="79" s="8" customFormat="1" x14ac:dyDescent="0.25"/>
    <row r="80" s="8" customFormat="1" x14ac:dyDescent="0.25"/>
    <row r="81" s="8" customFormat="1" x14ac:dyDescent="0.25"/>
    <row r="82" s="8" customFormat="1" x14ac:dyDescent="0.25"/>
    <row r="83" s="8" customFormat="1" x14ac:dyDescent="0.25"/>
    <row r="84" s="8" customFormat="1" x14ac:dyDescent="0.25"/>
    <row r="85" s="8" customFormat="1" x14ac:dyDescent="0.25"/>
    <row r="86" s="8" customFormat="1" x14ac:dyDescent="0.25"/>
    <row r="87" s="8" customFormat="1" x14ac:dyDescent="0.25"/>
    <row r="88" s="8" customFormat="1" x14ac:dyDescent="0.25"/>
    <row r="89" s="8" customFormat="1" x14ac:dyDescent="0.25"/>
    <row r="90" s="8" customFormat="1" x14ac:dyDescent="0.25"/>
    <row r="91" s="8" customFormat="1" x14ac:dyDescent="0.25"/>
    <row r="92" s="8" customFormat="1" x14ac:dyDescent="0.25"/>
    <row r="93" s="8" customFormat="1" x14ac:dyDescent="0.25"/>
    <row r="94" s="8" customFormat="1" x14ac:dyDescent="0.25"/>
    <row r="95" s="8" customFormat="1" x14ac:dyDescent="0.25"/>
    <row r="96"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row r="134" s="8" customFormat="1" x14ac:dyDescent="0.25"/>
    <row r="135" s="8" customFormat="1" x14ac:dyDescent="0.25"/>
    <row r="136" s="8" customFormat="1" x14ac:dyDescent="0.25"/>
    <row r="137" s="8" customFormat="1" x14ac:dyDescent="0.25"/>
    <row r="138" s="8" customFormat="1" x14ac:dyDescent="0.25"/>
    <row r="139" s="8" customFormat="1" x14ac:dyDescent="0.25"/>
    <row r="140" s="8" customFormat="1" x14ac:dyDescent="0.25"/>
    <row r="141" s="8" customFormat="1" x14ac:dyDescent="0.25"/>
    <row r="142" s="8" customFormat="1" x14ac:dyDescent="0.25"/>
    <row r="143" s="8" customFormat="1" x14ac:dyDescent="0.25"/>
    <row r="144"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row r="429" s="8" customFormat="1" x14ac:dyDescent="0.25"/>
    <row r="430" s="8" customFormat="1" x14ac:dyDescent="0.25"/>
    <row r="431" s="8" customFormat="1" x14ac:dyDescent="0.25"/>
    <row r="432" s="8" customFormat="1" x14ac:dyDescent="0.25"/>
    <row r="433" s="8" customFormat="1" x14ac:dyDescent="0.25"/>
    <row r="434" s="8" customFormat="1" x14ac:dyDescent="0.25"/>
    <row r="435" s="8" customFormat="1" x14ac:dyDescent="0.25"/>
    <row r="436" s="8" customFormat="1" x14ac:dyDescent="0.25"/>
    <row r="437" s="8" customFormat="1" x14ac:dyDescent="0.25"/>
    <row r="438" s="8" customFormat="1" x14ac:dyDescent="0.25"/>
    <row r="439" s="8" customFormat="1" x14ac:dyDescent="0.25"/>
    <row r="440" s="8" customFormat="1" x14ac:dyDescent="0.25"/>
    <row r="441" s="8" customFormat="1" x14ac:dyDescent="0.25"/>
    <row r="442" s="8" customFormat="1" x14ac:dyDescent="0.25"/>
    <row r="443" s="8" customFormat="1" x14ac:dyDescent="0.25"/>
    <row r="444" s="8" customFormat="1" x14ac:dyDescent="0.25"/>
    <row r="445" s="8" customFormat="1" x14ac:dyDescent="0.25"/>
    <row r="446" s="8" customFormat="1" x14ac:dyDescent="0.25"/>
    <row r="447" s="8" customFormat="1" x14ac:dyDescent="0.25"/>
    <row r="448" s="8" customFormat="1" x14ac:dyDescent="0.25"/>
    <row r="449" s="8" customFormat="1" x14ac:dyDescent="0.25"/>
    <row r="450" s="8" customFormat="1" x14ac:dyDescent="0.25"/>
    <row r="451" s="8" customFormat="1" x14ac:dyDescent="0.25"/>
    <row r="452" s="8" customFormat="1" x14ac:dyDescent="0.25"/>
    <row r="453" s="8" customFormat="1" x14ac:dyDescent="0.25"/>
    <row r="454" s="8" customFormat="1" x14ac:dyDescent="0.25"/>
    <row r="455" s="8" customFormat="1" x14ac:dyDescent="0.25"/>
    <row r="456" s="8" customFormat="1" x14ac:dyDescent="0.25"/>
    <row r="457" s="8" customFormat="1" x14ac:dyDescent="0.25"/>
    <row r="458" s="8" customFormat="1" x14ac:dyDescent="0.25"/>
    <row r="459" s="8" customFormat="1" x14ac:dyDescent="0.25"/>
    <row r="460" s="8" customFormat="1" x14ac:dyDescent="0.25"/>
    <row r="461" s="8" customFormat="1" x14ac:dyDescent="0.25"/>
    <row r="462" s="8" customFormat="1" x14ac:dyDescent="0.25"/>
    <row r="463" s="8" customFormat="1" x14ac:dyDescent="0.25"/>
    <row r="464" s="8" customFormat="1" x14ac:dyDescent="0.25"/>
    <row r="465" s="8" customFormat="1" x14ac:dyDescent="0.25"/>
    <row r="466" s="8" customFormat="1" x14ac:dyDescent="0.25"/>
    <row r="467" s="8" customFormat="1" x14ac:dyDescent="0.25"/>
    <row r="468" s="8" customFormat="1" x14ac:dyDescent="0.25"/>
    <row r="469" s="8" customFormat="1" x14ac:dyDescent="0.25"/>
    <row r="470" s="8" customFormat="1" x14ac:dyDescent="0.25"/>
    <row r="471" s="8" customFormat="1" x14ac:dyDescent="0.25"/>
    <row r="472" s="8" customFormat="1" x14ac:dyDescent="0.25"/>
    <row r="473" s="8" customFormat="1" x14ac:dyDescent="0.25"/>
    <row r="474" s="8" customFormat="1" x14ac:dyDescent="0.25"/>
    <row r="475" s="8" customFormat="1" x14ac:dyDescent="0.25"/>
    <row r="476" s="8" customFormat="1" x14ac:dyDescent="0.25"/>
    <row r="477" s="8" customFormat="1" x14ac:dyDescent="0.25"/>
    <row r="478" s="8" customFormat="1" x14ac:dyDescent="0.25"/>
    <row r="479" s="8" customFormat="1" x14ac:dyDescent="0.25"/>
    <row r="480" s="8" customFormat="1" x14ac:dyDescent="0.25"/>
    <row r="481" s="8" customFormat="1" x14ac:dyDescent="0.25"/>
    <row r="482" s="8" customFormat="1" x14ac:dyDescent="0.25"/>
    <row r="483" s="8" customFormat="1" x14ac:dyDescent="0.25"/>
    <row r="484" s="8" customFormat="1" x14ac:dyDescent="0.25"/>
    <row r="485" s="8" customFormat="1" x14ac:dyDescent="0.25"/>
    <row r="486" s="8" customFormat="1" x14ac:dyDescent="0.25"/>
    <row r="487" s="8" customFormat="1" x14ac:dyDescent="0.25"/>
    <row r="488" s="8" customFormat="1" x14ac:dyDescent="0.25"/>
    <row r="489" s="8" customFormat="1" x14ac:dyDescent="0.25"/>
    <row r="490" s="8" customFormat="1" x14ac:dyDescent="0.25"/>
    <row r="491" s="8" customFormat="1" x14ac:dyDescent="0.25"/>
    <row r="492" s="8" customFormat="1" x14ac:dyDescent="0.25"/>
    <row r="493" s="8" customFormat="1" x14ac:dyDescent="0.25"/>
    <row r="494" s="8" customFormat="1" x14ac:dyDescent="0.25"/>
    <row r="495" s="8" customFormat="1" x14ac:dyDescent="0.25"/>
    <row r="496" s="8" customFormat="1" x14ac:dyDescent="0.25"/>
    <row r="497" s="8" customFormat="1" x14ac:dyDescent="0.25"/>
    <row r="498" s="8" customFormat="1" x14ac:dyDescent="0.25"/>
    <row r="499" s="8" customFormat="1" x14ac:dyDescent="0.25"/>
    <row r="500" s="8" customFormat="1" x14ac:dyDescent="0.25"/>
    <row r="501" s="8" customFormat="1" x14ac:dyDescent="0.25"/>
    <row r="502" s="8" customFormat="1" x14ac:dyDescent="0.25"/>
    <row r="503" s="8" customFormat="1" x14ac:dyDescent="0.25"/>
    <row r="504" s="8" customFormat="1" x14ac:dyDescent="0.25"/>
    <row r="505" s="8" customFormat="1" x14ac:dyDescent="0.25"/>
    <row r="506" s="8" customFormat="1" x14ac:dyDescent="0.25"/>
    <row r="507" s="8" customFormat="1" x14ac:dyDescent="0.25"/>
    <row r="508" s="8" customFormat="1" x14ac:dyDescent="0.25"/>
    <row r="509" s="8" customFormat="1" x14ac:dyDescent="0.25"/>
    <row r="510" s="8" customFormat="1" x14ac:dyDescent="0.25"/>
    <row r="511" s="8" customFormat="1" x14ac:dyDescent="0.25"/>
    <row r="512" s="8" customFormat="1" x14ac:dyDescent="0.25"/>
    <row r="513" s="8" customFormat="1" x14ac:dyDescent="0.25"/>
    <row r="514" s="8" customFormat="1" x14ac:dyDescent="0.25"/>
    <row r="515" s="8" customFormat="1" x14ac:dyDescent="0.25"/>
    <row r="516" s="8" customFormat="1" x14ac:dyDescent="0.25"/>
    <row r="517" s="8" customFormat="1" x14ac:dyDescent="0.25"/>
    <row r="518" s="8" customFormat="1" x14ac:dyDescent="0.25"/>
    <row r="519" s="8" customFormat="1" x14ac:dyDescent="0.25"/>
    <row r="520" s="8" customFormat="1" x14ac:dyDescent="0.25"/>
    <row r="521" s="8" customFormat="1" x14ac:dyDescent="0.25"/>
    <row r="522" s="8" customFormat="1" x14ac:dyDescent="0.25"/>
    <row r="523" s="8" customFormat="1" x14ac:dyDescent="0.25"/>
    <row r="524" s="8" customFormat="1" x14ac:dyDescent="0.25"/>
    <row r="525" s="8" customFormat="1" x14ac:dyDescent="0.25"/>
    <row r="526" s="8" customFormat="1" x14ac:dyDescent="0.25"/>
    <row r="527" s="8" customFormat="1" x14ac:dyDescent="0.25"/>
    <row r="528" s="8" customFormat="1" x14ac:dyDescent="0.25"/>
    <row r="529" s="8" customFormat="1" x14ac:dyDescent="0.25"/>
    <row r="530" s="8" customFormat="1" x14ac:dyDescent="0.25"/>
    <row r="531" s="8" customFormat="1" x14ac:dyDescent="0.25"/>
    <row r="532" s="8" customFormat="1" x14ac:dyDescent="0.25"/>
    <row r="533" s="8" customFormat="1" x14ac:dyDescent="0.25"/>
    <row r="534" s="8" customFormat="1" x14ac:dyDescent="0.25"/>
    <row r="535" s="8" customFormat="1" x14ac:dyDescent="0.25"/>
    <row r="536" s="8" customFormat="1" x14ac:dyDescent="0.25"/>
    <row r="537" s="8" customFormat="1" x14ac:dyDescent="0.25"/>
    <row r="538" s="8" customFormat="1" x14ac:dyDescent="0.25"/>
    <row r="539" s="8" customFormat="1" x14ac:dyDescent="0.25"/>
    <row r="540" s="8" customFormat="1" x14ac:dyDescent="0.25"/>
    <row r="541" s="8" customFormat="1" x14ac:dyDescent="0.25"/>
    <row r="542" s="8" customFormat="1" x14ac:dyDescent="0.25"/>
    <row r="543" s="8" customFormat="1" x14ac:dyDescent="0.25"/>
    <row r="544" s="8" customFormat="1" x14ac:dyDescent="0.25"/>
    <row r="545" s="8" customFormat="1" x14ac:dyDescent="0.25"/>
    <row r="546" s="8" customFormat="1" x14ac:dyDescent="0.25"/>
    <row r="547" s="8" customFormat="1" x14ac:dyDescent="0.25"/>
    <row r="548" s="8" customFormat="1" x14ac:dyDescent="0.25"/>
    <row r="549" s="8" customFormat="1" x14ac:dyDescent="0.25"/>
    <row r="550" s="8" customFormat="1" x14ac:dyDescent="0.25"/>
    <row r="551" s="8" customFormat="1" x14ac:dyDescent="0.25"/>
    <row r="552" s="8" customFormat="1" x14ac:dyDescent="0.25"/>
    <row r="553" s="8" customFormat="1" x14ac:dyDescent="0.25"/>
    <row r="554" s="8" customFormat="1" x14ac:dyDescent="0.25"/>
    <row r="555" s="8" customFormat="1" x14ac:dyDescent="0.25"/>
    <row r="556" s="8" customFormat="1" x14ac:dyDescent="0.25"/>
    <row r="557" s="8" customFormat="1" x14ac:dyDescent="0.25"/>
    <row r="558" s="8" customFormat="1" x14ac:dyDescent="0.25"/>
    <row r="559" s="8" customFormat="1" x14ac:dyDescent="0.25"/>
    <row r="560" s="8" customFormat="1" x14ac:dyDescent="0.25"/>
    <row r="561" s="8" customFormat="1" x14ac:dyDescent="0.25"/>
    <row r="562" s="8" customFormat="1" x14ac:dyDescent="0.25"/>
    <row r="563" s="8" customFormat="1" x14ac:dyDescent="0.25"/>
    <row r="564" s="8" customFormat="1" x14ac:dyDescent="0.25"/>
    <row r="565" s="8" customFormat="1" x14ac:dyDescent="0.25"/>
    <row r="566" s="8" customFormat="1" x14ac:dyDescent="0.25"/>
    <row r="567" s="8" customFormat="1" x14ac:dyDescent="0.25"/>
    <row r="568" s="8" customFormat="1" x14ac:dyDescent="0.25"/>
    <row r="569" s="8" customFormat="1" x14ac:dyDescent="0.25"/>
    <row r="570" s="8" customFormat="1" x14ac:dyDescent="0.25"/>
    <row r="571" s="8" customFormat="1" x14ac:dyDescent="0.25"/>
    <row r="572" s="8" customFormat="1" x14ac:dyDescent="0.25"/>
    <row r="573" s="8" customFormat="1" x14ac:dyDescent="0.25"/>
    <row r="574" s="8" customFormat="1" x14ac:dyDescent="0.25"/>
    <row r="575" s="8" customFormat="1" x14ac:dyDescent="0.25"/>
    <row r="576" s="8" customFormat="1" x14ac:dyDescent="0.25"/>
    <row r="577" s="8" customFormat="1" x14ac:dyDescent="0.25"/>
    <row r="578" s="8" customFormat="1" x14ac:dyDescent="0.25"/>
    <row r="579" s="8" customFormat="1" x14ac:dyDescent="0.25"/>
    <row r="580" s="8" customFormat="1" x14ac:dyDescent="0.25"/>
    <row r="581" s="8" customFormat="1" x14ac:dyDescent="0.25"/>
    <row r="582" s="8" customFormat="1" x14ac:dyDescent="0.25"/>
    <row r="583" s="8" customFormat="1" x14ac:dyDescent="0.25"/>
    <row r="584" s="8" customFormat="1" x14ac:dyDescent="0.25"/>
    <row r="585" s="8" customFormat="1" x14ac:dyDescent="0.25"/>
    <row r="586" s="8" customFormat="1" x14ac:dyDescent="0.25"/>
    <row r="587" s="8" customFormat="1" x14ac:dyDescent="0.25"/>
    <row r="588" s="8" customFormat="1" x14ac:dyDescent="0.25"/>
    <row r="589" s="8" customFormat="1" x14ac:dyDescent="0.25"/>
    <row r="590" s="8" customFormat="1" x14ac:dyDescent="0.25"/>
    <row r="591" s="8" customFormat="1" x14ac:dyDescent="0.25"/>
    <row r="592" s="8" customFormat="1" x14ac:dyDescent="0.25"/>
    <row r="593" s="8" customFormat="1" x14ac:dyDescent="0.25"/>
    <row r="594" s="8" customFormat="1" x14ac:dyDescent="0.25"/>
    <row r="595" s="8" customFormat="1" x14ac:dyDescent="0.25"/>
    <row r="596" s="8" customFormat="1" x14ac:dyDescent="0.25"/>
    <row r="597" s="8" customFormat="1" x14ac:dyDescent="0.25"/>
    <row r="598" s="8" customFormat="1" x14ac:dyDescent="0.25"/>
    <row r="599" s="8" customFormat="1" x14ac:dyDescent="0.25"/>
    <row r="600" s="8" customFormat="1" x14ac:dyDescent="0.25"/>
    <row r="601" s="8" customFormat="1" x14ac:dyDescent="0.25"/>
    <row r="602" s="8" customFormat="1" x14ac:dyDescent="0.25"/>
    <row r="603" s="8" customFormat="1" x14ac:dyDescent="0.25"/>
    <row r="604" s="8" customFormat="1" x14ac:dyDescent="0.25"/>
    <row r="605" s="8" customFormat="1" x14ac:dyDescent="0.25"/>
    <row r="606" s="8" customFormat="1" x14ac:dyDescent="0.25"/>
    <row r="607" s="8" customFormat="1" x14ac:dyDescent="0.25"/>
    <row r="608" s="8" customFormat="1" x14ac:dyDescent="0.25"/>
    <row r="609" s="8" customFormat="1" x14ac:dyDescent="0.25"/>
    <row r="610" s="8" customFormat="1" x14ac:dyDescent="0.25"/>
    <row r="611" s="8" customFormat="1" x14ac:dyDescent="0.25"/>
    <row r="612" s="8" customFormat="1" x14ac:dyDescent="0.25"/>
    <row r="613" s="8" customFormat="1" x14ac:dyDescent="0.25"/>
    <row r="614" s="8" customFormat="1" x14ac:dyDescent="0.25"/>
    <row r="615" s="8" customFormat="1" x14ac:dyDescent="0.25"/>
    <row r="616" s="8" customFormat="1" x14ac:dyDescent="0.25"/>
    <row r="617" s="8" customFormat="1" x14ac:dyDescent="0.25"/>
    <row r="618" s="8" customFormat="1" x14ac:dyDescent="0.25"/>
    <row r="619" s="8" customFormat="1" x14ac:dyDescent="0.25"/>
    <row r="620" s="8" customFormat="1" x14ac:dyDescent="0.25"/>
    <row r="621" s="8" customFormat="1" x14ac:dyDescent="0.25"/>
    <row r="622" s="8" customFormat="1" x14ac:dyDescent="0.25"/>
    <row r="623" s="8" customFormat="1" x14ac:dyDescent="0.25"/>
    <row r="624" s="8" customFormat="1" x14ac:dyDescent="0.25"/>
    <row r="625" s="8" customFormat="1" x14ac:dyDescent="0.25"/>
    <row r="626" s="8" customFormat="1" x14ac:dyDescent="0.25"/>
    <row r="627" s="8" customFormat="1" x14ac:dyDescent="0.25"/>
    <row r="628" s="8" customFormat="1" x14ac:dyDescent="0.25"/>
    <row r="629" s="8" customFormat="1" x14ac:dyDescent="0.25"/>
    <row r="630" s="8" customFormat="1" x14ac:dyDescent="0.25"/>
    <row r="631" s="8" customFormat="1" x14ac:dyDescent="0.25"/>
    <row r="632" s="8" customFormat="1" x14ac:dyDescent="0.25"/>
    <row r="633" s="8" customFormat="1" x14ac:dyDescent="0.25"/>
    <row r="634" s="8" customFormat="1" x14ac:dyDescent="0.25"/>
    <row r="635" s="8" customFormat="1" x14ac:dyDescent="0.25"/>
    <row r="636" s="8" customFormat="1" x14ac:dyDescent="0.25"/>
    <row r="637" s="8" customFormat="1" x14ac:dyDescent="0.25"/>
    <row r="638" s="8" customFormat="1" x14ac:dyDescent="0.25"/>
    <row r="639" s="8" customFormat="1" x14ac:dyDescent="0.25"/>
    <row r="640" s="8" customFormat="1" x14ac:dyDescent="0.25"/>
    <row r="641" s="8" customFormat="1" x14ac:dyDescent="0.25"/>
    <row r="642" s="8" customFormat="1" x14ac:dyDescent="0.25"/>
    <row r="643" s="8" customFormat="1" x14ac:dyDescent="0.25"/>
    <row r="644" s="8" customFormat="1" x14ac:dyDescent="0.25"/>
    <row r="645" s="8" customFormat="1" x14ac:dyDescent="0.25"/>
    <row r="646" s="8" customFormat="1" x14ac:dyDescent="0.25"/>
    <row r="647" s="8" customFormat="1" x14ac:dyDescent="0.25"/>
    <row r="648" s="8" customFormat="1" x14ac:dyDescent="0.25"/>
    <row r="649" s="8" customFormat="1" x14ac:dyDescent="0.25"/>
    <row r="650" s="8" customFormat="1" x14ac:dyDescent="0.25"/>
    <row r="651" s="8" customFormat="1" x14ac:dyDescent="0.25"/>
    <row r="652" s="8" customFormat="1" x14ac:dyDescent="0.25"/>
    <row r="653" s="8" customFormat="1" x14ac:dyDescent="0.25"/>
    <row r="654" s="8" customFormat="1" x14ac:dyDescent="0.25"/>
    <row r="655" s="8" customFormat="1" x14ac:dyDescent="0.25"/>
    <row r="656" s="8" customFormat="1" x14ac:dyDescent="0.25"/>
    <row r="657" s="8" customFormat="1" x14ac:dyDescent="0.25"/>
    <row r="658" s="8" customFormat="1" x14ac:dyDescent="0.25"/>
    <row r="659" s="8" customFormat="1" x14ac:dyDescent="0.25"/>
    <row r="660" s="8" customFormat="1" x14ac:dyDescent="0.25"/>
    <row r="661" s="8" customFormat="1" x14ac:dyDescent="0.25"/>
    <row r="662" s="8" customFormat="1" x14ac:dyDescent="0.25"/>
    <row r="663" s="8" customFormat="1" x14ac:dyDescent="0.25"/>
    <row r="664" s="8" customFormat="1" x14ac:dyDescent="0.25"/>
    <row r="665" s="8" customFormat="1" x14ac:dyDescent="0.25"/>
    <row r="666" s="8" customFormat="1" x14ac:dyDescent="0.25"/>
    <row r="667" s="8" customFormat="1" x14ac:dyDescent="0.25"/>
    <row r="668" s="8" customFormat="1" x14ac:dyDescent="0.25"/>
    <row r="669" s="8" customFormat="1" x14ac:dyDescent="0.25"/>
    <row r="670" s="8" customFormat="1" x14ac:dyDescent="0.25"/>
    <row r="671" s="8" customFormat="1" x14ac:dyDescent="0.25"/>
    <row r="672" s="8" customFormat="1" x14ac:dyDescent="0.25"/>
    <row r="673" s="8" customFormat="1" x14ac:dyDescent="0.25"/>
    <row r="674" s="8" customFormat="1" x14ac:dyDescent="0.25"/>
    <row r="675" s="8" customFormat="1" x14ac:dyDescent="0.25"/>
    <row r="676" s="8" customFormat="1" x14ac:dyDescent="0.25"/>
    <row r="677" s="8" customFormat="1" x14ac:dyDescent="0.25"/>
    <row r="678" s="8" customFormat="1" x14ac:dyDescent="0.25"/>
    <row r="679" s="8" customFormat="1" x14ac:dyDescent="0.25"/>
    <row r="680" s="8" customFormat="1" x14ac:dyDescent="0.25"/>
    <row r="681" s="8" customFormat="1" x14ac:dyDescent="0.25"/>
    <row r="682" s="8" customFormat="1" x14ac:dyDescent="0.25"/>
    <row r="683" s="8" customFormat="1" x14ac:dyDescent="0.25"/>
    <row r="684" s="8" customFormat="1" x14ac:dyDescent="0.25"/>
    <row r="685" s="8" customFormat="1" x14ac:dyDescent="0.25"/>
    <row r="686" s="8" customFormat="1" x14ac:dyDescent="0.25"/>
  </sheetData>
  <sheetProtection password="C64D" sheet="1" objects="1" scenarios="1"/>
  <mergeCells count="15">
    <mergeCell ref="B2:K2"/>
    <mergeCell ref="H4:I4"/>
    <mergeCell ref="C4:C5"/>
    <mergeCell ref="B20:C20"/>
    <mergeCell ref="B21:C21"/>
    <mergeCell ref="B4:B5"/>
    <mergeCell ref="D4:D5"/>
    <mergeCell ref="E4:E5"/>
    <mergeCell ref="F4:G4"/>
    <mergeCell ref="J4:K4"/>
    <mergeCell ref="B27:F27"/>
    <mergeCell ref="B28:F28"/>
    <mergeCell ref="B25:F25"/>
    <mergeCell ref="B26:F26"/>
    <mergeCell ref="B24:G24"/>
  </mergeCells>
  <conditionalFormatting sqref="M6:M20">
    <cfRule type="cellIs" dxfId="10" priority="14" operator="equal">
      <formula>"ERROR"</formula>
    </cfRule>
    <cfRule type="cellIs" dxfId="9" priority="15" operator="equal">
      <formula>"OK"</formula>
    </cfRule>
  </conditionalFormatting>
  <conditionalFormatting sqref="G27">
    <cfRule type="cellIs" dxfId="8" priority="10" operator="equal">
      <formula>"ERROR"</formula>
    </cfRule>
    <cfRule type="cellIs" dxfId="7" priority="11" operator="equal">
      <formula>"OK"</formula>
    </cfRule>
  </conditionalFormatting>
  <conditionalFormatting sqref="G28">
    <cfRule type="cellIs" dxfId="6" priority="4" operator="equal">
      <formula>"ERROR"</formula>
    </cfRule>
    <cfRule type="cellIs" dxfId="5" priority="5" operator="equal">
      <formula>"OK"</formula>
    </cfRule>
  </conditionalFormatting>
  <conditionalFormatting sqref="G25:G26">
    <cfRule type="cellIs" dxfId="4" priority="8" operator="equal">
      <formula>"ERROR"</formula>
    </cfRule>
    <cfRule type="cellIs" dxfId="3" priority="9" operator="equal">
      <formula>"OK"</formula>
    </cfRule>
  </conditionalFormatting>
  <conditionalFormatting sqref="H25">
    <cfRule type="expression" dxfId="2" priority="3">
      <formula>"G25=ERROR"</formula>
    </cfRule>
  </conditionalFormatting>
  <conditionalFormatting sqref="G31">
    <cfRule type="cellIs" dxfId="1" priority="1" operator="equal">
      <formula>"ERROR"</formula>
    </cfRule>
    <cfRule type="cellIs" dxfId="0" priority="2" operator="equal">
      <formula>"OK"</formula>
    </cfRule>
  </conditionalFormatting>
  <pageMargins left="0.7" right="0.7" top="0.75" bottom="0.75" header="0.3" footer="0.3"/>
  <pageSetup scale="78" orientation="landscape" horizontalDpi="4294967293"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9</vt:i4>
      </vt:variant>
    </vt:vector>
  </HeadingPairs>
  <TitlesOfParts>
    <vt:vector size="12" baseType="lpstr">
      <vt:lpstr>DATOS GENERALES</vt:lpstr>
      <vt:lpstr>DESCRIPCION INICIATIVA</vt:lpstr>
      <vt:lpstr>FINANCIAMIENTO PROYECTO</vt:lpstr>
      <vt:lpstr>'FINANCIAMIENTO PROYECTO'!_ftn1</vt:lpstr>
      <vt:lpstr>'FINANCIAMIENTO PROYECTO'!_ftnref1</vt:lpstr>
      <vt:lpstr>'FINANCIAMIENTO PROYECTO'!_Ref329006903</vt:lpstr>
      <vt:lpstr>'FINANCIAMIENTO PROYECTO'!_Ref329006913</vt:lpstr>
      <vt:lpstr>'FINANCIAMIENTO PROYECTO'!_Toc401789510</vt:lpstr>
      <vt:lpstr>'FINANCIAMIENTO PROYECTO'!_Toc401789511</vt:lpstr>
      <vt:lpstr>'DATOS GENERALES'!Área_de_impresión</vt:lpstr>
      <vt:lpstr>'DESCRIPCION INICIATIVA'!Área_de_impresión</vt:lpstr>
      <vt:lpstr>'FINANCIAMIENTO PROYECTO'!Área_de_impresión</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Marcelo</dc:creator>
  <cp:lastModifiedBy>Julian Aylwin Salvador</cp:lastModifiedBy>
  <cp:lastPrinted>2014-10-30T03:03:18Z</cp:lastPrinted>
  <dcterms:created xsi:type="dcterms:W3CDTF">2012-07-06T03:08:38Z</dcterms:created>
  <dcterms:modified xsi:type="dcterms:W3CDTF">2015-01-26T18:40:41Z</dcterms:modified>
</cp:coreProperties>
</file>