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dep\Documents\AEA\"/>
    </mc:Choice>
  </mc:AlternateContent>
  <bookViews>
    <workbookView xWindow="0" yWindow="0" windowWidth="20490" windowHeight="7755"/>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52511"/>
</workbook>
</file>

<file path=xl/calcChain.xml><?xml version="1.0" encoding="utf-8"?>
<calcChain xmlns="http://schemas.openxmlformats.org/spreadsheetml/2006/main">
  <c r="I20" i="8" l="1"/>
  <c r="H20" i="8"/>
  <c r="G20" i="8"/>
  <c r="F20" i="8"/>
  <c r="E20" i="8"/>
  <c r="G26" i="8" s="1"/>
  <c r="K19" i="8"/>
  <c r="J19" i="8"/>
  <c r="D19" i="8" s="1"/>
  <c r="M19" i="8" s="1"/>
  <c r="K18" i="8"/>
  <c r="J18" i="8"/>
  <c r="K17" i="8"/>
  <c r="J17" i="8"/>
  <c r="D17" i="8" s="1"/>
  <c r="M17" i="8" s="1"/>
  <c r="K16" i="8"/>
  <c r="J16" i="8"/>
  <c r="K15" i="8"/>
  <c r="J15" i="8"/>
  <c r="D15" i="8" s="1"/>
  <c r="M15" i="8" s="1"/>
  <c r="K14" i="8"/>
  <c r="J14" i="8"/>
  <c r="K13" i="8"/>
  <c r="J13" i="8"/>
  <c r="K12" i="8"/>
  <c r="J12" i="8"/>
  <c r="K11" i="8"/>
  <c r="J11" i="8"/>
  <c r="D11" i="8" s="1"/>
  <c r="M11" i="8" s="1"/>
  <c r="K10" i="8"/>
  <c r="J10" i="8"/>
  <c r="K9" i="8"/>
  <c r="J9" i="8"/>
  <c r="D9" i="8" s="1"/>
  <c r="M9" i="8" s="1"/>
  <c r="K8" i="8"/>
  <c r="J8" i="8"/>
  <c r="K6" i="8"/>
  <c r="J6" i="8"/>
  <c r="K7" i="8"/>
  <c r="J7" i="8"/>
  <c r="D8" i="8" l="1"/>
  <c r="M8" i="8" s="1"/>
  <c r="D6" i="8"/>
  <c r="M6" i="8" s="1"/>
  <c r="D13" i="8"/>
  <c r="M13" i="8" s="1"/>
  <c r="D10" i="8"/>
  <c r="M10" i="8" s="1"/>
  <c r="D18" i="8"/>
  <c r="M18" i="8" s="1"/>
  <c r="D14" i="8"/>
  <c r="M14" i="8" s="1"/>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<sst xmlns="http://schemas.openxmlformats.org/spreadsheetml/2006/main" count="279" uniqueCount="171">
  <si>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</si>
  <si>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</si>
  <si>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</si>
  <si>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</si>
  <si>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</si>
  <si>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</si>
  <si>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</si>
  <si>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</si>
  <si>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</si>
  <si>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</si>
  <si>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</si>
  <si>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</si>
  <si>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</si>
  <si>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</si>
  <si>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</si>
  <si>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</si>
  <si>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</si>
  <si>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</si>
  <si>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</si>
  <si>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</si>
  <si>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</si>
  <si>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</si>
  <si>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</si>
  <si>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</si>
  <si>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</si>
  <si>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</si>
  <si>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</si>
  <si>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</si>
  <si>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</si>
  <si>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</si>
  <si>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</si>
  <si>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</si>
  <si>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</si>
  <si>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</si>
  <si>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</si>
  <si>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</si>
  <si>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</si>
  <si>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</si>
  <si>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</si>
  <si>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</si>
  <si>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</si>
  <si>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</si>
  <si>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</si>
  <si>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</si>
  <si>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</si>
  <si>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</si>
  <si>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</si>
  <si>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</si>
  <si>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</si>
  <si>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</si>
  <si>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</si>
  <si>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</si>
  <si>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</si>
  <si>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</si>
  <si>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</si>
  <si>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</si>
  <si>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</si>
  <si>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</si>
  <si>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</si>
  <si>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</si>
  <si>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</si>
  <si>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</si>
  <si>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</si>
  <si>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</si>
  <si>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</si>
  <si>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</si>
  <si>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</si>
  <si>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</si>
  <si>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</si>
  <si>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</si>
  <si>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</si>
  <si>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</si>
  <si>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</si>
  <si>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</si>
  <si>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</si>
  <si>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</si>
  <si>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</si>
  <si>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</si>
  <si>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</si>
  <si>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</si>
  <si>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</si>
  <si>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</si>
  <si>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</si>
  <si>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</si>
  <si>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</si>
  <si>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</si>
  <si>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</si>
  <si>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</si>
  <si>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</si>
  <si>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</si>
  <si>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</si>
  <si>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</si>
  <si>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</si>
  <si>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</si>
  <si>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</si>
  <si>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</si>
  <si>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</si>
  <si>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</si>
  <si>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</si>
  <si>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</si>
  <si>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</si>
  <si>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</si>
  <si>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</si>
  <si>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</si>
  <si>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</si>
  <si>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</si>
  <si>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</si>
  <si>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</si>
  <si>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Educación en Ambiente y Energía Sostenible</t>
  </si>
  <si>
    <t>individual</t>
  </si>
  <si>
    <r>
      <t xml:space="preserve">Bolivia, Colombia, </t>
    </r>
    <r>
      <rPr>
        <u/>
        <sz val="11"/>
        <color theme="1"/>
        <rFont val="Calibri"/>
        <family val="2"/>
        <scheme val="minor"/>
      </rPr>
      <t>Ecuador</t>
    </r>
    <r>
      <rPr>
        <sz val="11"/>
        <color theme="1"/>
        <rFont val="Calibri"/>
        <family val="2"/>
        <scheme val="minor"/>
      </rPr>
      <t xml:space="preserve"> y Perú</t>
    </r>
  </si>
  <si>
    <t>Ferreira</t>
  </si>
  <si>
    <t>Quito</t>
  </si>
  <si>
    <t>Pichincha</t>
  </si>
  <si>
    <t>Ecuador</t>
  </si>
  <si>
    <t>fernando.ferreira@olade.org</t>
  </si>
  <si>
    <t>Organización Latinoamericana de Energía</t>
  </si>
  <si>
    <t>OLADE</t>
  </si>
  <si>
    <t>2 de noviembre 1970</t>
  </si>
  <si>
    <t>Fernando César</t>
  </si>
  <si>
    <t>x</t>
  </si>
  <si>
    <t>Los gobiernos de los países de la región, en sus planificaciones energéticas, realizan esfuerzos para para conseguir objetivos, entre otros, de conseguir el acceso universal, mayor aprovechamiento de fuentes renovables, impulso a programas de eficiencia energética, todos, en beneficio de la comunidad en general. Muchas de estas iniciativas no cuentan  con el apoyo de las comunidades beneficiarias o no son adecuadamente interpretadas y pueden generar rechazo debido a la falta de conocimiento de conceptos básicos relativos a energía sustentable. Este hecho ha sido validado en muchos proyectos implementados dentro de los países de la región.</t>
  </si>
  <si>
    <t>Si bien la educación ambiental forma parte de los currículos de educación escolar y media de los países en el área de implementación, el tema energético y su relación con el ambiente no es tratado formalmente. En general, conceptos de energía sustentable son desconocidos o poco interiorizados para la mayor parte de la población, condiciones que dificultan la implementación de medidas de uso racional y eficiencia energética principalmente y poco apoyo en la sustitución de fuentes energéticas por otras más eficientes y menos contaminantes. Estas conductas y el impacto positivo de procesos de capacitación en temas de energía sustentable, beneficiarían a la comunidad con independencia de género y condiciones sociales, finalmente, todos son usuarios de la energía.</t>
  </si>
  <si>
    <t>Al ser una política educativa y desarrollo de contenidos de capacitación, no se evidencian iniciativas competidoras.</t>
  </si>
  <si>
    <t>La demanda consiste en la necesidad de la comunidad de ser capacitada en temas de energía sustentable, y en base a su conocimiento, tomar decisiones personales, familiares, comunitarias referentes a la conservación de los recursos, uso racional y eficiente de las fuentes de energía con especial énfasis en la protección del ambiente. El principal actor es la entidad rectora de definición de la política educativa, la cual tendrá a su disposición material suficiente respecto a experiencias exitosas, contenidos, programas didácticos, material pedagógico, etc. como base para definir orientaciones a ser acogidas en el sistema educativo para conseguir los fines últimos. Las instituciones educativas, en base a los lineamientos definidos por los resposables de la planificación educativa, serán los entes que proporcionaran los servicios de capacitación al público objetivo (niños/niñas y jóvenes involucrados en el proceso educativo formal). Los productos se pondrán a disposición de las entidades rectoras de la política educativa mediante entrega directa y el respectivo acompañamiento y asesoría. El servicio y productos para entrega a los países involucrados en el proyecto no tienen ningún costo comercial asociado.</t>
  </si>
  <si>
    <t>La estructura educativa en los países involucrados tiene, en la generalidad, una estructura jerárquica bien organizada que posibilita proporcionar contenidos educativos a la población. En este proyecto, una relación fluida entre las entidades rectoras, tanto del sector educativo, como del energético es recomendable, de manera de adecuar los contenidos a las realidades socio-culturales de la población beneficiada.</t>
  </si>
  <si>
    <t>Modificación de las políticas educativas</t>
  </si>
  <si>
    <t>políticas de gobierno a largo plazo</t>
  </si>
  <si>
    <t>Consultorías</t>
  </si>
  <si>
    <t>Viajes</t>
  </si>
  <si>
    <t>Misiones</t>
  </si>
  <si>
    <t>Administración del proyecto</t>
  </si>
  <si>
    <t>Personal</t>
  </si>
  <si>
    <t>Talleres nacionales</t>
  </si>
  <si>
    <t>Alquileres, equipos, alimentos y bebidas, materiales e insumos</t>
  </si>
  <si>
    <t>Comunicación y difusión</t>
  </si>
  <si>
    <t>Servicios de publicidad y difusión</t>
  </si>
  <si>
    <t>Elaboración de material</t>
  </si>
  <si>
    <t>Materiales, insumos</t>
  </si>
  <si>
    <t>Asesoría a países</t>
  </si>
  <si>
    <t xml:space="preserve">Bolivia: http://www.bvsde.paho.org/bvsacd/cd29/diag-bolivia.pdf
Colombia: http://www.mineducacion.gov.co/1621/article-90891.html
Perú: http://www.minam.gob.pe/wp-content/uploads/2013/10/politica_nacional_educacion_ambiental_folleto_castellano11.pdf
Ecuador: http://educacion.gob.ec/wp-content/uploads/downloads/2013/03/K1_Plan_Estrategico1.pdf
</t>
  </si>
  <si>
    <t>La educación ambiental forma parte de los ejes transversales de la educación formal en los planes curriculares de los países de la región. Estos planes curriculares están articulados por el ente regulador de la política educativa que es cumplido por las instituciones pertenecientes al sistema. En este sentido, y asegurando la vinculación de la temática de energía sustentable con el ambiente, la alineación con las políticas públicas se garantiza.</t>
  </si>
  <si>
    <t>El proyecto tiene como público objetivo a niños/niñas y jóvenes que cursan educación formal básica y media en las escuelas y colegios de los países participantes, en ese sentido, no existen diferencia de género, zonas geográficas, ni de otra índole. Pretende incidir de forma positiva a la población en su conjunto respecto a su comprometimiento social con el uso racional de la energía, aprovechamiento de fuentes renovables y eficiencia energética, y la relación de estos con la conservación del ambiente, desde un enfoque sistémico y continuo</t>
  </si>
  <si>
    <t xml:space="preserve">Al ser el producto final la incorporación en la educación de niños/niñas y jóvenes los temas de energía sustentable y su relación con el ambiente, y que esta esté garantizada por políticas públicas de los altos niveles gubernamentales dentro de la estructura educativa establecida en cada uno de los países participantes, asegura su eficaz implementación. Es decir, el proyecto no pretende crear estructuras institucionales, sino utilizar las existentes del sistema educativo que responden a las obligaciones de los estados de formar a la niñez y juventud.
Con esta visión, el proyecto puede ser escalado a nivel regional aprovechando las experiencias positivas surgidas de su implementación en los países participantes.
</t>
  </si>
  <si>
    <t>El proyecto tiene como público objetivo a niños/niñas y jóvenes que cursan educación formal básica y media en las escuelas y colegios de los países participantes, en ese sentido, no existen diferencia de género, zonas geográficas, ni de otra índole. Pretende incidir de forma positiva a la población en su conjunto respecto a su comprometimiento social con el uso racional de la energía, aprovechamiento de fuentes renovables y eficiencia energética, y la relación de estos con la conservación del ambiente, desde un enfoque sistémico y continuo.</t>
  </si>
  <si>
    <t>La iniciativa permitirá a la población objetivo tomar conciencia sobre las potenciales vulnerabilidades al cambio climático y su nivel de responsabilidad en la relación energía – ambiente, producto de un uso inadecuado y poco eficiente de la energía, principalmente cuando esta proviene de fuentes contaminantes. Fomentará el apoyo en el uso de fuentes energéticas renovables y su aprovechamiento racional, que redundará en la contribución a la implementación de políticas nacionales/comunitarias orientadas hacia la mitigación y adaptación al cambio climático.</t>
  </si>
  <si>
    <r>
      <rPr>
        <sz val="11"/>
        <color theme="1"/>
        <rFont val="Calibri"/>
        <family val="2"/>
        <scheme val="minor"/>
      </rPr>
      <t>La iniciativa no tiene asociado ningún valor comercial. El presupuesto asociado a su desarrollo es de: US$ 473.000, de los cuales, se solicita a AEA su contribución con: US$ 235.000 (50%), OLADE aportará US$ 108.000 (23%) y otras fuentes de financiamiento US$ 130.000 (27%). 
El aporte de AEA servirá para la contratación de especialistas en temas educativos de manera de definir estrategias para la inserción de contenidos energéticos-ambientales, estos contenidos serán definidos mediante consultores especializados, financiados por AEA y supervisados, asesorados por especialistas de OLADE y de sus países miembros. Adicionalmente, los fondos de AEA serán utilizados para el desarrollo de talleres nacionales, cuyo objetivo es someter a consensos las recomendaciones elevadas por el grupo de desarrollo de la consultoría, con la participación de autoridades energéticas, educativas y ambientales de los países participantes.
la contrapartida de OLADE y otras fuentes, honorarios del personal técnico de OLADE que apoyará el proyecto, el proporcional de los honorarios de los funcionarios que dirigirá y administrará el proyecto, costos de comunicación con los consultores, apoyo en los planes de comunicación y difusión y honorarios de especialistas en diseño de materiales educativos.</t>
    </r>
    <r>
      <rPr>
        <sz val="14"/>
        <color theme="1"/>
        <rFont val="Calibri"/>
        <family val="2"/>
        <scheme val="minor"/>
      </rPr>
      <t xml:space="preserve">
</t>
    </r>
  </si>
  <si>
    <t>Pablo Fernando</t>
  </si>
  <si>
    <t>Garcés Caamaño</t>
  </si>
  <si>
    <t>Ingeniero de sistemas</t>
  </si>
  <si>
    <t>Pomasqui, Cdla. Señor del Árbol</t>
  </si>
  <si>
    <t>pablo.garces@olade.org</t>
  </si>
  <si>
    <t>Especialista</t>
  </si>
  <si>
    <t>Participantes en varios módulos de capacitación CAPEV, coordinador de la Plataforma del Conocimiento "Expertos en Red" que agrupa redes temáticas: Energía y acceso, electricidad, hidrocarburos, eficiencia energética, energías renovables, cambio climático, género y energía e integración energética</t>
  </si>
  <si>
    <t>DB028914</t>
  </si>
  <si>
    <t>Av. Mariscal Sucre N58-63 y Fernandez Salvador</t>
  </si>
  <si>
    <t>Quito, Pichincha</t>
  </si>
  <si>
    <t>593 2 2531 679</t>
  </si>
  <si>
    <t>www.olade.org</t>
  </si>
  <si>
    <t>No</t>
  </si>
  <si>
    <t>Organismo Intergubernamental</t>
  </si>
  <si>
    <t xml:space="preserve">Fortalecer la conciencia social en términos de defensa de los recursos naturales y su adecuado aprovechamiento mediante lineamientos de política educativa destinada a insertar, en las aulas de educación básica e intermedia, temas de energía sostenible y su relación con el ambiente. </t>
  </si>
  <si>
    <t>El fin último pretende atender a la población  de los países de la zona andina con acceso a la escolaridad, con independencia de género, factores sociales, disponibilidad de recursos, etc.</t>
  </si>
  <si>
    <t xml:space="preserve">Elevar los niveles de conocimiento sobre temas referidos a la energía sustentable y su relación con el ambiente beneficiará de manera directa a la población escolar de nivel básico e intermedio, que a mediano plazo permitirá crear conciencia a nivel de la comunidad en general. La iniciativa pretende incorporar contenidos curriculares en temas de la relación energía - ambiente que serían aprovechados por la población escolar en los países participantes, con independencia de género, condiciones socio-económicas y otras que aplican a los sistemas educativos. </t>
  </si>
  <si>
    <t>Biblioteca Nacional de España y Fundación Repsol (http://www.bne-e2.net/), Foro de la Industria Nuclear Española (http://www.rinconeducativo.org/pontealdiaenenergia/), Fundación Repsol (http://www.fundacionrepsol.com/es/proyectos/aula-movil), Fundación Gas Natural Fenosa (http://www.auladeenergia.com/)</t>
  </si>
  <si>
    <t>Existen variadas iniciativas locales orientadas hacia tender puentes entre la ciencia relacionada con la energía y la sociedad, diferentes esfuerzos, tanto públicos, como privados. Se pueden verificar esfuerzos extraregionales como los que se indican en el apartado fuentes.</t>
  </si>
  <si>
    <t>Plazo de ejecución de la iniciativa</t>
  </si>
  <si>
    <t>Planificación y control de las actividades, seguimiento cercano a autoridades educativas, ambientales y energéticas de los países</t>
  </si>
  <si>
    <t>la iniciativa pretende definir contenidos y recomendar políticas de acuerdo con las normativas locales. Los productos obtenidos (conocimiento) serán de apropiación de la comunidad como un bien público</t>
  </si>
  <si>
    <t>Atendiendo el mandato  de la XLIV Reunión de Ministros de Energía de OLADE,  la iniciativa pretende insertar, mejorar, fortalecer el conocimiento público sobre temas referentes a la energía, su interacción con los recursos naturales y el ambiente, de forma de influir positivamente en el uso racional y responsable, apoyo comunitario a estrategias de eficiencia energética, apoyo en la penetración de energías renovables en reemplazo de tecnologías no renovables y contaminantes, y, en general, generar conciencia comunitaria al rededor de conceptos que atañen a la energía sostenible para el bienestar común. La iniciativa pretende relevar información, tanto de la situación actual, como de mejores prácticas y casos exitosos a nivel latinoamericano y caribeño que pudieran ser replicadas en los países participantes, de manera que se constituya en un proceso formal, sistémico y contínuo basado en políticas educativas con esta orientación.</t>
  </si>
  <si>
    <t>Experiencia en capacitación energética por más de 10 años, dirigidos  a funcionarios de los sectores públicos de energía de los 27 países miembros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</si>
</sst>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3"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u/>
      <sz val="11"/>
      <color theme="1"/>
      <name val="Calibri"/>
      <family val="2"/>
      <scheme val="minor"/>
    </font>
    <font>
      <sz val="14"/>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8">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13" fillId="0" borderId="29" xfId="3" applyBorder="1" applyAlignment="1" applyProtection="1">
      <alignmen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2" fillId="4" borderId="0" xfId="0" applyFont="1" applyFill="1" applyAlignment="1" applyProtection="1">
      <alignment horizontal="center" vertical="center" wrapText="1"/>
    </xf>
    <xf numFmtId="0" fontId="13" fillId="2" borderId="1" xfId="3" applyFill="1" applyBorder="1" applyAlignment="1" applyProtection="1">
      <alignment horizontal="left" vertical="center" wrapText="1"/>
      <protection locked="0"/>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1" fontId="0" fillId="2" borderId="1" xfId="0" applyNumberFormat="1" applyFill="1" applyBorder="1" applyAlignment="1" applyProtection="1">
      <alignment horizontal="left" vertical="center" wrapText="1"/>
      <protection locked="0"/>
    </xf>
    <xf numFmtId="1" fontId="0" fillId="2" borderId="6" xfId="0" applyNumberFormat="1"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22"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0" fillId="0" borderId="18" xfId="0" applyFill="1" applyBorder="1" applyAlignment="1" applyProtection="1">
      <alignment horizontal="center" vertical="center" wrapText="1"/>
      <protection locked="0"/>
    </xf>
    <xf numFmtId="0" fontId="0" fillId="0" borderId="22" xfId="0" applyFill="1" applyBorder="1" applyAlignment="1" applyProtection="1">
      <alignment horizontal="center" vertical="center" wrapText="1"/>
      <protection locked="0"/>
    </xf>
    <xf numFmtId="0" fontId="0" fillId="0" borderId="17" xfId="0" applyFill="1" applyBorder="1" applyAlignment="1" applyProtection="1">
      <alignment horizontal="center" vertical="center" wrapText="1"/>
      <protection locked="0"/>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olade.org/" TargetMode="External"/><Relationship Id="rId2" Type="http://schemas.openxmlformats.org/officeDocument/2006/relationships/hyperlink" Target="mailto:fernando.ferreira@olade.org" TargetMode="External"/><Relationship Id="rId1" Type="http://schemas.openxmlformats.org/officeDocument/2006/relationships/hyperlink" Target="mailto:pablo.garces@olade.or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i3ea.gov.co/Portals/0/URE/edure.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tabSelected="1" topLeftCell="A28" zoomScale="70" zoomScaleNormal="70" zoomScaleSheetLayoutView="120" workbookViewId="0">
      <selection activeCell="H49" sqref="H49"/>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08" t="s">
        <v>52</v>
      </c>
      <c r="C2" s="108"/>
      <c r="D2" s="108"/>
      <c r="E2" s="108"/>
      <c r="F2" s="108"/>
    </row>
    <row r="3" spans="2:8" s="8" customFormat="1" ht="5.25" customHeight="1" x14ac:dyDescent="0.25"/>
    <row r="4" spans="2:8" s="8" customFormat="1" ht="48.75" customHeight="1" x14ac:dyDescent="0.25">
      <c r="B4" s="115" t="s">
        <v>100</v>
      </c>
      <c r="C4" s="115"/>
      <c r="D4" s="115"/>
      <c r="E4" s="115"/>
      <c r="F4" s="115"/>
    </row>
    <row r="5" spans="2:8" s="8" customFormat="1" ht="5.25" customHeight="1" thickBot="1" x14ac:dyDescent="0.3"/>
    <row r="6" spans="2:8" s="8" customFormat="1" x14ac:dyDescent="0.25">
      <c r="B6" s="119" t="s">
        <v>33</v>
      </c>
      <c r="C6" s="120"/>
      <c r="D6" s="120"/>
      <c r="E6" s="120"/>
      <c r="F6" s="121"/>
    </row>
    <row r="7" spans="2:8" s="8" customFormat="1" ht="36" customHeight="1" x14ac:dyDescent="0.25">
      <c r="B7" s="7" t="s">
        <v>56</v>
      </c>
      <c r="C7" s="116" t="s">
        <v>108</v>
      </c>
      <c r="D7" s="117"/>
      <c r="E7" s="117"/>
      <c r="F7" s="118"/>
      <c r="H7" s="13"/>
    </row>
    <row r="8" spans="2:8" s="8" customFormat="1" ht="34.5" customHeight="1" x14ac:dyDescent="0.25">
      <c r="B8" s="113" t="s">
        <v>57</v>
      </c>
      <c r="C8" s="114"/>
      <c r="D8" s="114"/>
      <c r="E8" s="114"/>
      <c r="F8" s="21">
        <v>15</v>
      </c>
    </row>
    <row r="9" spans="2:8" s="8" customFormat="1" ht="25.5" customHeight="1" x14ac:dyDescent="0.25">
      <c r="B9" s="113" t="s">
        <v>76</v>
      </c>
      <c r="C9" s="114"/>
      <c r="D9" s="114"/>
      <c r="E9" s="114"/>
      <c r="F9" s="86">
        <f>'FINANCIAMIENTO PROYECTO'!D20</f>
        <v>473000</v>
      </c>
      <c r="H9" s="8" t="s">
        <v>73</v>
      </c>
    </row>
    <row r="10" spans="2:8" s="8" customFormat="1" ht="24" customHeight="1" x14ac:dyDescent="0.25">
      <c r="B10" s="113" t="s">
        <v>77</v>
      </c>
      <c r="C10" s="114"/>
      <c r="D10" s="114"/>
      <c r="E10" s="114"/>
      <c r="F10" s="86">
        <f>'FINANCIAMIENTO PROYECTO'!E20</f>
        <v>235000</v>
      </c>
      <c r="H10" s="8" t="s">
        <v>73</v>
      </c>
    </row>
    <row r="11" spans="2:8" s="8" customFormat="1" ht="24" customHeight="1" x14ac:dyDescent="0.25">
      <c r="B11" s="113" t="s">
        <v>78</v>
      </c>
      <c r="C11" s="114"/>
      <c r="D11" s="114"/>
      <c r="E11" s="114"/>
      <c r="F11" s="86">
        <f>'FINANCIAMIENTO PROYECTO'!J20+'FINANCIAMIENTO PROYECTO'!K20</f>
        <v>238000</v>
      </c>
      <c r="H11" s="8" t="s">
        <v>73</v>
      </c>
    </row>
    <row r="12" spans="2:8" ht="21.75" customHeight="1" x14ac:dyDescent="0.25">
      <c r="B12" s="113" t="s">
        <v>86</v>
      </c>
      <c r="C12" s="114"/>
      <c r="D12" s="114"/>
      <c r="E12" s="114"/>
      <c r="F12" s="20" t="s">
        <v>110</v>
      </c>
    </row>
    <row r="13" spans="2:8" ht="23.25" customHeight="1" x14ac:dyDescent="0.25">
      <c r="B13" s="113" t="s">
        <v>87</v>
      </c>
      <c r="C13" s="114"/>
      <c r="D13" s="114"/>
      <c r="E13" s="114"/>
      <c r="F13" s="21" t="s">
        <v>109</v>
      </c>
    </row>
    <row r="14" spans="2:8" ht="90.75" customHeight="1" x14ac:dyDescent="0.25">
      <c r="B14" s="62" t="s">
        <v>85</v>
      </c>
      <c r="C14" s="93" t="s">
        <v>161</v>
      </c>
      <c r="D14" s="93"/>
      <c r="E14" s="93"/>
      <c r="F14" s="94"/>
    </row>
    <row r="15" spans="2:8" ht="80.25" customHeight="1" x14ac:dyDescent="0.25">
      <c r="B15" s="44" t="s">
        <v>79</v>
      </c>
      <c r="C15" s="93" t="s">
        <v>162</v>
      </c>
      <c r="D15" s="93"/>
      <c r="E15" s="93"/>
      <c r="F15" s="94"/>
    </row>
    <row r="16" spans="2:8" ht="80.25" customHeight="1" thickBot="1" x14ac:dyDescent="0.3">
      <c r="B16" s="12" t="s">
        <v>92</v>
      </c>
      <c r="C16" s="97" t="s">
        <v>168</v>
      </c>
      <c r="D16" s="97"/>
      <c r="E16" s="97"/>
      <c r="F16" s="98"/>
    </row>
    <row r="17" spans="2:5" s="8" customFormat="1" ht="8.25" customHeight="1" thickBot="1" x14ac:dyDescent="0.3"/>
    <row r="18" spans="2:5" ht="20.25" customHeight="1" thickBot="1" x14ac:dyDescent="0.3">
      <c r="B18" s="110" t="s">
        <v>80</v>
      </c>
      <c r="C18" s="111"/>
      <c r="D18" s="111"/>
      <c r="E18" s="112"/>
    </row>
    <row r="19" spans="2:5" x14ac:dyDescent="0.25">
      <c r="B19" s="14" t="s">
        <v>14</v>
      </c>
      <c r="C19" s="95" t="s">
        <v>147</v>
      </c>
      <c r="D19" s="95"/>
      <c r="E19" s="96"/>
    </row>
    <row r="20" spans="2:5" x14ac:dyDescent="0.25">
      <c r="B20" s="10" t="s">
        <v>15</v>
      </c>
      <c r="C20" s="93" t="s">
        <v>148</v>
      </c>
      <c r="D20" s="93"/>
      <c r="E20" s="94"/>
    </row>
    <row r="21" spans="2:5" ht="16.5" customHeight="1" x14ac:dyDescent="0.25">
      <c r="B21" s="7" t="s">
        <v>21</v>
      </c>
      <c r="C21" s="93">
        <v>1711585289</v>
      </c>
      <c r="D21" s="93"/>
      <c r="E21" s="94"/>
    </row>
    <row r="22" spans="2:5" x14ac:dyDescent="0.25">
      <c r="B22" s="10" t="s">
        <v>16</v>
      </c>
      <c r="C22" s="93" t="s">
        <v>149</v>
      </c>
      <c r="D22" s="93"/>
      <c r="E22" s="94"/>
    </row>
    <row r="23" spans="2:5" x14ac:dyDescent="0.25">
      <c r="B23" s="10" t="s">
        <v>17</v>
      </c>
      <c r="C23" s="93" t="s">
        <v>150</v>
      </c>
      <c r="D23" s="93"/>
      <c r="E23" s="94"/>
    </row>
    <row r="24" spans="2:5" x14ac:dyDescent="0.25">
      <c r="B24" s="10" t="s">
        <v>3</v>
      </c>
      <c r="C24" s="93" t="s">
        <v>112</v>
      </c>
      <c r="D24" s="93"/>
      <c r="E24" s="94"/>
    </row>
    <row r="25" spans="2:5" x14ac:dyDescent="0.25">
      <c r="B25" s="10" t="s">
        <v>18</v>
      </c>
      <c r="C25" s="93" t="s">
        <v>113</v>
      </c>
      <c r="D25" s="93"/>
      <c r="E25" s="94"/>
    </row>
    <row r="26" spans="2:5" x14ac:dyDescent="0.25">
      <c r="B26" s="10" t="s">
        <v>4</v>
      </c>
      <c r="C26" s="93" t="s">
        <v>114</v>
      </c>
      <c r="D26" s="93"/>
      <c r="E26" s="94"/>
    </row>
    <row r="27" spans="2:5" x14ac:dyDescent="0.25">
      <c r="B27" s="10" t="s">
        <v>19</v>
      </c>
      <c r="C27" s="93">
        <v>2598280</v>
      </c>
      <c r="D27" s="93"/>
      <c r="E27" s="94"/>
    </row>
    <row r="28" spans="2:5" x14ac:dyDescent="0.25">
      <c r="B28" s="10" t="s">
        <v>20</v>
      </c>
      <c r="C28" s="109" t="s">
        <v>151</v>
      </c>
      <c r="D28" s="93"/>
      <c r="E28" s="94"/>
    </row>
    <row r="29" spans="2:5" ht="30" x14ac:dyDescent="0.25">
      <c r="B29" s="18" t="s">
        <v>40</v>
      </c>
      <c r="C29" s="93" t="s">
        <v>152</v>
      </c>
      <c r="D29" s="93"/>
      <c r="E29" s="94"/>
    </row>
    <row r="30" spans="2:5" x14ac:dyDescent="0.25">
      <c r="B30" s="10" t="s">
        <v>41</v>
      </c>
      <c r="C30" s="93">
        <v>1</v>
      </c>
      <c r="D30" s="93"/>
      <c r="E30" s="94"/>
    </row>
    <row r="31" spans="2:5" ht="60.75" thickBot="1" x14ac:dyDescent="0.3">
      <c r="B31" s="18" t="s">
        <v>44</v>
      </c>
      <c r="C31" s="97" t="s">
        <v>153</v>
      </c>
      <c r="D31" s="97"/>
      <c r="E31" s="98"/>
    </row>
    <row r="32" spans="2:5" s="8" customFormat="1" ht="9.75" customHeight="1" thickBot="1" x14ac:dyDescent="0.3"/>
    <row r="33" spans="2:5" s="8" customFormat="1" ht="16.5" customHeight="1" thickBot="1" x14ac:dyDescent="0.3">
      <c r="B33" s="110" t="s">
        <v>81</v>
      </c>
      <c r="C33" s="111"/>
      <c r="D33" s="111"/>
      <c r="E33" s="112"/>
    </row>
    <row r="34" spans="2:5" s="8" customFormat="1" ht="27" customHeight="1" x14ac:dyDescent="0.25">
      <c r="B34" s="6" t="s">
        <v>23</v>
      </c>
      <c r="C34" s="95" t="s">
        <v>116</v>
      </c>
      <c r="D34" s="95"/>
      <c r="E34" s="96"/>
    </row>
    <row r="35" spans="2:5" s="8" customFormat="1" ht="16.5" customHeight="1" x14ac:dyDescent="0.25">
      <c r="B35" s="7" t="s">
        <v>24</v>
      </c>
      <c r="C35" s="93" t="s">
        <v>117</v>
      </c>
      <c r="D35" s="93"/>
      <c r="E35" s="94"/>
    </row>
    <row r="36" spans="2:5" s="8" customFormat="1" ht="16.5" customHeight="1" x14ac:dyDescent="0.25">
      <c r="B36" s="7" t="s">
        <v>22</v>
      </c>
      <c r="C36" s="122">
        <v>1791791320001</v>
      </c>
      <c r="D36" s="122"/>
      <c r="E36" s="123"/>
    </row>
    <row r="37" spans="2:5" s="8" customFormat="1" ht="16.5" customHeight="1" x14ac:dyDescent="0.25">
      <c r="B37" s="7" t="s">
        <v>0</v>
      </c>
      <c r="C37" s="93"/>
      <c r="D37" s="93"/>
      <c r="E37" s="94"/>
    </row>
    <row r="38" spans="2:5" s="8" customFormat="1" ht="16.5" customHeight="1" x14ac:dyDescent="0.25">
      <c r="B38" s="7" t="s">
        <v>1</v>
      </c>
      <c r="C38" s="93" t="s">
        <v>118</v>
      </c>
      <c r="D38" s="93"/>
      <c r="E38" s="94"/>
    </row>
    <row r="39" spans="2:5" s="8" customFormat="1" ht="16.5" customHeight="1" x14ac:dyDescent="0.25">
      <c r="B39" s="7" t="s">
        <v>26</v>
      </c>
      <c r="C39" s="93" t="s">
        <v>119</v>
      </c>
      <c r="D39" s="93"/>
      <c r="E39" s="94"/>
    </row>
    <row r="40" spans="2:5" s="8" customFormat="1" ht="16.5" customHeight="1" x14ac:dyDescent="0.25">
      <c r="B40" s="7" t="s">
        <v>25</v>
      </c>
      <c r="C40" s="93" t="s">
        <v>111</v>
      </c>
      <c r="D40" s="93"/>
      <c r="E40" s="94"/>
    </row>
    <row r="41" spans="2:5" s="8" customFormat="1" ht="16.5" customHeight="1" x14ac:dyDescent="0.25">
      <c r="B41" s="7" t="s">
        <v>21</v>
      </c>
      <c r="C41" s="93" t="s">
        <v>154</v>
      </c>
      <c r="D41" s="93"/>
      <c r="E41" s="94"/>
    </row>
    <row r="42" spans="2:5" s="8" customFormat="1" ht="16.5" customHeight="1" x14ac:dyDescent="0.25">
      <c r="B42" s="10" t="s">
        <v>2</v>
      </c>
      <c r="C42" s="93" t="s">
        <v>155</v>
      </c>
      <c r="D42" s="93"/>
      <c r="E42" s="94"/>
    </row>
    <row r="43" spans="2:5" s="8" customFormat="1" ht="16.5" customHeight="1" x14ac:dyDescent="0.25">
      <c r="B43" s="7" t="s">
        <v>18</v>
      </c>
      <c r="C43" s="93" t="s">
        <v>156</v>
      </c>
      <c r="D43" s="93"/>
      <c r="E43" s="94"/>
    </row>
    <row r="44" spans="2:5" s="8" customFormat="1" ht="16.5" customHeight="1" x14ac:dyDescent="0.25">
      <c r="B44" s="7" t="s">
        <v>4</v>
      </c>
      <c r="C44" s="93" t="s">
        <v>114</v>
      </c>
      <c r="D44" s="93"/>
      <c r="E44" s="94"/>
    </row>
    <row r="45" spans="2:5" s="8" customFormat="1" ht="16.5" customHeight="1" x14ac:dyDescent="0.25">
      <c r="B45" s="10" t="s">
        <v>5</v>
      </c>
      <c r="C45" s="93" t="s">
        <v>157</v>
      </c>
      <c r="D45" s="93"/>
      <c r="E45" s="94"/>
    </row>
    <row r="46" spans="2:5" s="8" customFormat="1" ht="16.5" customHeight="1" x14ac:dyDescent="0.25">
      <c r="B46" s="10" t="s">
        <v>6</v>
      </c>
      <c r="C46" s="109" t="s">
        <v>115</v>
      </c>
      <c r="D46" s="93"/>
      <c r="E46" s="94"/>
    </row>
    <row r="47" spans="2:5" s="8" customFormat="1" ht="16.5" customHeight="1" x14ac:dyDescent="0.25">
      <c r="B47" s="7" t="s">
        <v>39</v>
      </c>
      <c r="C47" s="93"/>
      <c r="D47" s="93"/>
      <c r="E47" s="94"/>
    </row>
    <row r="48" spans="2:5" s="8" customFormat="1" ht="16.5" customHeight="1" x14ac:dyDescent="0.25">
      <c r="B48" s="7" t="s">
        <v>7</v>
      </c>
      <c r="C48" s="109" t="s">
        <v>158</v>
      </c>
      <c r="D48" s="93"/>
      <c r="E48" s="94"/>
    </row>
    <row r="49" spans="2:5" s="8" customFormat="1" ht="62.25" customHeight="1" x14ac:dyDescent="0.25">
      <c r="B49" s="7" t="s">
        <v>43</v>
      </c>
      <c r="C49" s="165" t="s">
        <v>170</v>
      </c>
      <c r="D49" s="166"/>
      <c r="E49" s="167"/>
    </row>
    <row r="50" spans="2:5" s="8" customFormat="1" ht="18.75" customHeight="1" x14ac:dyDescent="0.25">
      <c r="B50" s="7" t="s">
        <v>45</v>
      </c>
      <c r="C50" s="165">
        <v>42</v>
      </c>
      <c r="D50" s="166"/>
      <c r="E50" s="167"/>
    </row>
    <row r="51" spans="2:5" s="8" customFormat="1" ht="61.5" customHeight="1" x14ac:dyDescent="0.25">
      <c r="B51" s="7" t="s">
        <v>99</v>
      </c>
      <c r="C51" s="90" t="s">
        <v>159</v>
      </c>
      <c r="D51" s="91"/>
      <c r="E51" s="92"/>
    </row>
    <row r="52" spans="2:5" s="8" customFormat="1" ht="16.5" customHeight="1" x14ac:dyDescent="0.25">
      <c r="B52" s="105" t="s">
        <v>28</v>
      </c>
      <c r="C52" s="106"/>
      <c r="D52" s="106"/>
      <c r="E52" s="107"/>
    </row>
    <row r="53" spans="2:5" s="8" customFormat="1" ht="16.5" customHeight="1" x14ac:dyDescent="0.25">
      <c r="B53" s="7" t="s">
        <v>34</v>
      </c>
      <c r="C53" s="1"/>
      <c r="D53" s="11" t="s">
        <v>27</v>
      </c>
      <c r="E53" s="2" t="s">
        <v>120</v>
      </c>
    </row>
    <row r="54" spans="2:5" s="8" customFormat="1" ht="16.5" customHeight="1" x14ac:dyDescent="0.25">
      <c r="B54" s="105" t="s">
        <v>29</v>
      </c>
      <c r="C54" s="106"/>
      <c r="D54" s="106"/>
      <c r="E54" s="107"/>
    </row>
    <row r="55" spans="2:5" s="8" customFormat="1" ht="16.5" customHeight="1" x14ac:dyDescent="0.25">
      <c r="B55" s="7" t="s">
        <v>8</v>
      </c>
      <c r="C55" s="3"/>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99" t="s">
        <v>160</v>
      </c>
      <c r="D59" s="100"/>
      <c r="E59" s="101"/>
    </row>
    <row r="60" spans="2:5" s="8" customFormat="1" ht="9.75" customHeight="1" thickBot="1" x14ac:dyDescent="0.3"/>
    <row r="61" spans="2:5" s="8" customFormat="1" ht="15.75" customHeight="1" thickBot="1" x14ac:dyDescent="0.3">
      <c r="B61" s="110" t="s">
        <v>82</v>
      </c>
      <c r="C61" s="111"/>
      <c r="D61" s="111"/>
      <c r="E61" s="112"/>
    </row>
    <row r="62" spans="2:5" s="8" customFormat="1" ht="27" customHeight="1" x14ac:dyDescent="0.25">
      <c r="B62" s="6" t="s">
        <v>23</v>
      </c>
      <c r="C62" s="95"/>
      <c r="D62" s="95"/>
      <c r="E62" s="96"/>
    </row>
    <row r="63" spans="2:5" s="8" customFormat="1" ht="16.5" customHeight="1" x14ac:dyDescent="0.25">
      <c r="B63" s="7" t="s">
        <v>24</v>
      </c>
      <c r="C63" s="93"/>
      <c r="D63" s="93"/>
      <c r="E63" s="94"/>
    </row>
    <row r="64" spans="2:5" s="8" customFormat="1" ht="16.5" customHeight="1" x14ac:dyDescent="0.25">
      <c r="B64" s="7" t="s">
        <v>22</v>
      </c>
      <c r="C64" s="93"/>
      <c r="D64" s="93"/>
      <c r="E64" s="94"/>
    </row>
    <row r="65" spans="2:5" s="8" customFormat="1" ht="16.5" customHeight="1" x14ac:dyDescent="0.25">
      <c r="B65" s="7" t="s">
        <v>0</v>
      </c>
      <c r="C65" s="93"/>
      <c r="D65" s="93"/>
      <c r="E65" s="94"/>
    </row>
    <row r="66" spans="2:5" s="8" customFormat="1" ht="16.5" customHeight="1" x14ac:dyDescent="0.25">
      <c r="B66" s="7" t="s">
        <v>1</v>
      </c>
      <c r="C66" s="93"/>
      <c r="D66" s="93"/>
      <c r="E66" s="94"/>
    </row>
    <row r="67" spans="2:5" s="8" customFormat="1" ht="16.5" customHeight="1" x14ac:dyDescent="0.25">
      <c r="B67" s="7" t="s">
        <v>26</v>
      </c>
      <c r="C67" s="93"/>
      <c r="D67" s="93"/>
      <c r="E67" s="94"/>
    </row>
    <row r="68" spans="2:5" s="8" customFormat="1" ht="16.5" customHeight="1" x14ac:dyDescent="0.25">
      <c r="B68" s="7" t="s">
        <v>25</v>
      </c>
      <c r="C68" s="93"/>
      <c r="D68" s="93"/>
      <c r="E68" s="94"/>
    </row>
    <row r="69" spans="2:5" s="8" customFormat="1" ht="16.5" customHeight="1" x14ac:dyDescent="0.25">
      <c r="B69" s="7" t="s">
        <v>21</v>
      </c>
      <c r="C69" s="93"/>
      <c r="D69" s="93"/>
      <c r="E69" s="94"/>
    </row>
    <row r="70" spans="2:5" s="8" customFormat="1" ht="16.5" customHeight="1" x14ac:dyDescent="0.25">
      <c r="B70" s="10" t="s">
        <v>2</v>
      </c>
      <c r="C70" s="93"/>
      <c r="D70" s="93"/>
      <c r="E70" s="94"/>
    </row>
    <row r="71" spans="2:5" s="8" customFormat="1" ht="16.5" customHeight="1" x14ac:dyDescent="0.25">
      <c r="B71" s="7" t="s">
        <v>18</v>
      </c>
      <c r="C71" s="93"/>
      <c r="D71" s="93"/>
      <c r="E71" s="94"/>
    </row>
    <row r="72" spans="2:5" s="8" customFormat="1" ht="16.5" customHeight="1" x14ac:dyDescent="0.25">
      <c r="B72" s="7" t="s">
        <v>4</v>
      </c>
      <c r="C72" s="93"/>
      <c r="D72" s="93"/>
      <c r="E72" s="94"/>
    </row>
    <row r="73" spans="2:5" s="8" customFormat="1" ht="16.5" customHeight="1" x14ac:dyDescent="0.25">
      <c r="B73" s="10" t="s">
        <v>5</v>
      </c>
      <c r="C73" s="93"/>
      <c r="D73" s="93"/>
      <c r="E73" s="94"/>
    </row>
    <row r="74" spans="2:5" s="8" customFormat="1" ht="16.5" customHeight="1" x14ac:dyDescent="0.25">
      <c r="B74" s="10" t="s">
        <v>6</v>
      </c>
      <c r="C74" s="93"/>
      <c r="D74" s="93"/>
      <c r="E74" s="94"/>
    </row>
    <row r="75" spans="2:5" s="8" customFormat="1" ht="16.5" customHeight="1" x14ac:dyDescent="0.25">
      <c r="B75" s="7" t="s">
        <v>39</v>
      </c>
      <c r="C75" s="93"/>
      <c r="D75" s="93"/>
      <c r="E75" s="94"/>
    </row>
    <row r="76" spans="2:5" s="8" customFormat="1" ht="16.5" customHeight="1" x14ac:dyDescent="0.25">
      <c r="B76" s="7" t="s">
        <v>7</v>
      </c>
      <c r="C76" s="93"/>
      <c r="D76" s="93"/>
      <c r="E76" s="94"/>
    </row>
    <row r="77" spans="2:5" s="8" customFormat="1" ht="62.25" customHeight="1" x14ac:dyDescent="0.25">
      <c r="B77" s="7" t="s">
        <v>43</v>
      </c>
      <c r="C77" s="124"/>
      <c r="D77" s="125"/>
      <c r="E77" s="126"/>
    </row>
    <row r="78" spans="2:5" s="8" customFormat="1" ht="66" customHeight="1" x14ac:dyDescent="0.25">
      <c r="B78" s="7" t="s">
        <v>99</v>
      </c>
      <c r="C78" s="90"/>
      <c r="D78" s="91"/>
      <c r="E78" s="92"/>
    </row>
    <row r="79" spans="2:5" s="8" customFormat="1" ht="16.5" customHeight="1" x14ac:dyDescent="0.25">
      <c r="B79" s="105" t="s">
        <v>28</v>
      </c>
      <c r="C79" s="106"/>
      <c r="D79" s="106"/>
      <c r="E79" s="107"/>
    </row>
    <row r="80" spans="2:5" s="8" customFormat="1" ht="16.5" customHeight="1" x14ac:dyDescent="0.25">
      <c r="B80" s="7" t="s">
        <v>34</v>
      </c>
      <c r="C80" s="87"/>
      <c r="D80" s="11" t="s">
        <v>27</v>
      </c>
      <c r="E80" s="88"/>
    </row>
    <row r="81" spans="2:5" s="8" customFormat="1" ht="16.5" customHeight="1" x14ac:dyDescent="0.25">
      <c r="B81" s="105" t="s">
        <v>29</v>
      </c>
      <c r="C81" s="106"/>
      <c r="D81" s="106"/>
      <c r="E81" s="107"/>
    </row>
    <row r="82" spans="2:5" s="8" customFormat="1" ht="16.5" customHeight="1" x14ac:dyDescent="0.25">
      <c r="B82" s="7" t="s">
        <v>8</v>
      </c>
      <c r="C82" s="3"/>
      <c r="D82" s="11" t="s">
        <v>30</v>
      </c>
      <c r="E82" s="2"/>
    </row>
    <row r="83" spans="2:5" s="8" customFormat="1" ht="16.5" customHeight="1" x14ac:dyDescent="0.25">
      <c r="B83" s="7" t="s">
        <v>10</v>
      </c>
      <c r="C83" s="3"/>
      <c r="D83" s="11" t="s">
        <v>11</v>
      </c>
      <c r="E83" s="2"/>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99"/>
      <c r="D87" s="100"/>
      <c r="E87" s="101"/>
    </row>
    <row r="88" spans="2:5" s="8" customFormat="1" ht="16.5" customHeight="1" thickBot="1" x14ac:dyDescent="0.3"/>
    <row r="89" spans="2:5" s="8" customFormat="1" ht="15.75" thickBot="1" x14ac:dyDescent="0.3">
      <c r="B89" s="102" t="s">
        <v>83</v>
      </c>
      <c r="C89" s="103"/>
      <c r="D89" s="103"/>
      <c r="E89" s="104"/>
    </row>
    <row r="90" spans="2:5" s="8" customFormat="1" ht="27" customHeight="1" x14ac:dyDescent="0.25">
      <c r="B90" s="6" t="s">
        <v>23</v>
      </c>
      <c r="C90" s="95"/>
      <c r="D90" s="95"/>
      <c r="E90" s="96"/>
    </row>
    <row r="91" spans="2:5" s="8" customFormat="1" ht="16.5" customHeight="1" x14ac:dyDescent="0.25">
      <c r="B91" s="7" t="s">
        <v>24</v>
      </c>
      <c r="C91" s="93"/>
      <c r="D91" s="93"/>
      <c r="E91" s="94"/>
    </row>
    <row r="92" spans="2:5" s="8" customFormat="1" ht="16.5" customHeight="1" x14ac:dyDescent="0.25">
      <c r="B92" s="7" t="s">
        <v>22</v>
      </c>
      <c r="C92" s="93"/>
      <c r="D92" s="93"/>
      <c r="E92" s="94"/>
    </row>
    <row r="93" spans="2:5" s="8" customFormat="1" ht="16.5" customHeight="1" x14ac:dyDescent="0.25">
      <c r="B93" s="7" t="s">
        <v>0</v>
      </c>
      <c r="C93" s="93"/>
      <c r="D93" s="93"/>
      <c r="E93" s="94"/>
    </row>
    <row r="94" spans="2:5" s="8" customFormat="1" ht="16.5" customHeight="1" x14ac:dyDescent="0.25">
      <c r="B94" s="7" t="s">
        <v>1</v>
      </c>
      <c r="C94" s="93"/>
      <c r="D94" s="93"/>
      <c r="E94" s="94"/>
    </row>
    <row r="95" spans="2:5" s="8" customFormat="1" ht="16.5" customHeight="1" x14ac:dyDescent="0.25">
      <c r="B95" s="7" t="s">
        <v>26</v>
      </c>
      <c r="C95" s="93"/>
      <c r="D95" s="93"/>
      <c r="E95" s="94"/>
    </row>
    <row r="96" spans="2:5" s="8" customFormat="1" ht="16.5" customHeight="1" x14ac:dyDescent="0.25">
      <c r="B96" s="7" t="s">
        <v>25</v>
      </c>
      <c r="C96" s="93"/>
      <c r="D96" s="93"/>
      <c r="E96" s="94"/>
    </row>
    <row r="97" spans="2:5" s="8" customFormat="1" ht="16.5" customHeight="1" x14ac:dyDescent="0.25">
      <c r="B97" s="7" t="s">
        <v>21</v>
      </c>
      <c r="C97" s="93"/>
      <c r="D97" s="93"/>
      <c r="E97" s="94"/>
    </row>
    <row r="98" spans="2:5" s="8" customFormat="1" ht="16.5" customHeight="1" x14ac:dyDescent="0.25">
      <c r="B98" s="10" t="s">
        <v>2</v>
      </c>
      <c r="C98" s="93"/>
      <c r="D98" s="93"/>
      <c r="E98" s="94"/>
    </row>
    <row r="99" spans="2:5" s="8" customFormat="1" ht="16.5" customHeight="1" x14ac:dyDescent="0.25">
      <c r="B99" s="7" t="s">
        <v>18</v>
      </c>
      <c r="C99" s="93"/>
      <c r="D99" s="93"/>
      <c r="E99" s="94"/>
    </row>
    <row r="100" spans="2:5" s="8" customFormat="1" ht="16.5" customHeight="1" x14ac:dyDescent="0.25">
      <c r="B100" s="7" t="s">
        <v>4</v>
      </c>
      <c r="C100" s="93"/>
      <c r="D100" s="93"/>
      <c r="E100" s="94"/>
    </row>
    <row r="101" spans="2:5" s="8" customFormat="1" ht="16.5" customHeight="1" x14ac:dyDescent="0.25">
      <c r="B101" s="10" t="s">
        <v>5</v>
      </c>
      <c r="C101" s="93"/>
      <c r="D101" s="93"/>
      <c r="E101" s="94"/>
    </row>
    <row r="102" spans="2:5" s="8" customFormat="1" ht="16.5" customHeight="1" x14ac:dyDescent="0.25">
      <c r="B102" s="10" t="s">
        <v>6</v>
      </c>
      <c r="C102" s="93"/>
      <c r="D102" s="93"/>
      <c r="E102" s="94"/>
    </row>
    <row r="103" spans="2:5" s="8" customFormat="1" ht="16.5" customHeight="1" x14ac:dyDescent="0.25">
      <c r="B103" s="7" t="s">
        <v>39</v>
      </c>
      <c r="C103" s="93"/>
      <c r="D103" s="93"/>
      <c r="E103" s="94"/>
    </row>
    <row r="104" spans="2:5" s="8" customFormat="1" ht="16.5" customHeight="1" x14ac:dyDescent="0.25">
      <c r="B104" s="7" t="s">
        <v>7</v>
      </c>
      <c r="C104" s="93"/>
      <c r="D104" s="93"/>
      <c r="E104" s="94"/>
    </row>
    <row r="105" spans="2:5" s="8" customFormat="1" ht="62.25" customHeight="1" x14ac:dyDescent="0.25">
      <c r="B105" s="7" t="s">
        <v>43</v>
      </c>
      <c r="C105" s="124"/>
      <c r="D105" s="125"/>
      <c r="E105" s="126"/>
    </row>
    <row r="106" spans="2:5" s="8" customFormat="1" ht="66" customHeight="1" x14ac:dyDescent="0.25">
      <c r="B106" s="7" t="s">
        <v>99</v>
      </c>
      <c r="C106" s="90"/>
      <c r="D106" s="91"/>
      <c r="E106" s="92"/>
    </row>
    <row r="107" spans="2:5" s="8" customFormat="1" ht="16.5" customHeight="1" x14ac:dyDescent="0.25">
      <c r="B107" s="105" t="s">
        <v>28</v>
      </c>
      <c r="C107" s="106"/>
      <c r="D107" s="106"/>
      <c r="E107" s="107"/>
    </row>
    <row r="108" spans="2:5" s="8" customFormat="1" ht="16.5" customHeight="1" x14ac:dyDescent="0.25">
      <c r="B108" s="7" t="s">
        <v>34</v>
      </c>
      <c r="C108" s="1"/>
      <c r="D108" s="11" t="s">
        <v>27</v>
      </c>
      <c r="E108" s="2"/>
    </row>
    <row r="109" spans="2:5" s="8" customFormat="1" ht="16.5" customHeight="1" x14ac:dyDescent="0.25">
      <c r="B109" s="105" t="s">
        <v>29</v>
      </c>
      <c r="C109" s="106"/>
      <c r="D109" s="106"/>
      <c r="E109" s="107"/>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99"/>
      <c r="D115" s="100"/>
      <c r="E115" s="101"/>
    </row>
    <row r="116" spans="2:5" s="8" customFormat="1" ht="6" customHeight="1" thickBot="1" x14ac:dyDescent="0.3"/>
    <row r="117" spans="2:5" s="8" customFormat="1" ht="15.75" thickBot="1" x14ac:dyDescent="0.3">
      <c r="B117" s="102" t="s">
        <v>84</v>
      </c>
      <c r="C117" s="103"/>
      <c r="D117" s="103"/>
      <c r="E117" s="104"/>
    </row>
    <row r="118" spans="2:5" s="8" customFormat="1" ht="27" customHeight="1" x14ac:dyDescent="0.25">
      <c r="B118" s="6" t="s">
        <v>23</v>
      </c>
      <c r="C118" s="95"/>
      <c r="D118" s="95"/>
      <c r="E118" s="96"/>
    </row>
    <row r="119" spans="2:5" s="8" customFormat="1" ht="16.5" customHeight="1" x14ac:dyDescent="0.25">
      <c r="B119" s="7" t="s">
        <v>24</v>
      </c>
      <c r="C119" s="93"/>
      <c r="D119" s="93"/>
      <c r="E119" s="94"/>
    </row>
    <row r="120" spans="2:5" s="8" customFormat="1" ht="16.5" customHeight="1" x14ac:dyDescent="0.25">
      <c r="B120" s="7" t="s">
        <v>22</v>
      </c>
      <c r="C120" s="93"/>
      <c r="D120" s="93"/>
      <c r="E120" s="94"/>
    </row>
    <row r="121" spans="2:5" s="8" customFormat="1" ht="16.5" customHeight="1" x14ac:dyDescent="0.25">
      <c r="B121" s="7" t="s">
        <v>0</v>
      </c>
      <c r="C121" s="93"/>
      <c r="D121" s="93"/>
      <c r="E121" s="94"/>
    </row>
    <row r="122" spans="2:5" s="8" customFormat="1" ht="16.5" customHeight="1" x14ac:dyDescent="0.25">
      <c r="B122" s="7" t="s">
        <v>1</v>
      </c>
      <c r="C122" s="93"/>
      <c r="D122" s="93"/>
      <c r="E122" s="94"/>
    </row>
    <row r="123" spans="2:5" s="8" customFormat="1" ht="16.5" customHeight="1" x14ac:dyDescent="0.25">
      <c r="B123" s="7" t="s">
        <v>26</v>
      </c>
      <c r="C123" s="93"/>
      <c r="D123" s="93"/>
      <c r="E123" s="94"/>
    </row>
    <row r="124" spans="2:5" s="8" customFormat="1" ht="16.5" customHeight="1" x14ac:dyDescent="0.25">
      <c r="B124" s="7" t="s">
        <v>25</v>
      </c>
      <c r="C124" s="93"/>
      <c r="D124" s="93"/>
      <c r="E124" s="94"/>
    </row>
    <row r="125" spans="2:5" s="8" customFormat="1" ht="16.5" customHeight="1" x14ac:dyDescent="0.25">
      <c r="B125" s="7" t="s">
        <v>21</v>
      </c>
      <c r="C125" s="93"/>
      <c r="D125" s="93"/>
      <c r="E125" s="94"/>
    </row>
    <row r="126" spans="2:5" s="8" customFormat="1" ht="16.5" customHeight="1" x14ac:dyDescent="0.25">
      <c r="B126" s="10" t="s">
        <v>2</v>
      </c>
      <c r="C126" s="93"/>
      <c r="D126" s="93"/>
      <c r="E126" s="94"/>
    </row>
    <row r="127" spans="2:5" s="8" customFormat="1" ht="16.5" customHeight="1" x14ac:dyDescent="0.25">
      <c r="B127" s="7" t="s">
        <v>18</v>
      </c>
      <c r="C127" s="93"/>
      <c r="D127" s="93"/>
      <c r="E127" s="94"/>
    </row>
    <row r="128" spans="2:5" s="8" customFormat="1" ht="16.5" customHeight="1" x14ac:dyDescent="0.25">
      <c r="B128" s="7" t="s">
        <v>4</v>
      </c>
      <c r="C128" s="93"/>
      <c r="D128" s="93"/>
      <c r="E128" s="94"/>
    </row>
    <row r="129" spans="2:5" s="8" customFormat="1" ht="16.5" customHeight="1" x14ac:dyDescent="0.25">
      <c r="B129" s="10" t="s">
        <v>5</v>
      </c>
      <c r="C129" s="93"/>
      <c r="D129" s="93"/>
      <c r="E129" s="94"/>
    </row>
    <row r="130" spans="2:5" s="8" customFormat="1" ht="16.5" customHeight="1" x14ac:dyDescent="0.25">
      <c r="B130" s="10" t="s">
        <v>6</v>
      </c>
      <c r="C130" s="93"/>
      <c r="D130" s="93"/>
      <c r="E130" s="94"/>
    </row>
    <row r="131" spans="2:5" s="8" customFormat="1" ht="16.5" customHeight="1" x14ac:dyDescent="0.25">
      <c r="B131" s="7" t="s">
        <v>39</v>
      </c>
      <c r="C131" s="93"/>
      <c r="D131" s="93"/>
      <c r="E131" s="94"/>
    </row>
    <row r="132" spans="2:5" s="8" customFormat="1" ht="16.5" customHeight="1" x14ac:dyDescent="0.25">
      <c r="B132" s="7" t="s">
        <v>7</v>
      </c>
      <c r="C132" s="93"/>
      <c r="D132" s="93"/>
      <c r="E132" s="94"/>
    </row>
    <row r="133" spans="2:5" s="8" customFormat="1" ht="62.25" customHeight="1" x14ac:dyDescent="0.25">
      <c r="B133" s="7" t="s">
        <v>42</v>
      </c>
      <c r="C133" s="124"/>
      <c r="D133" s="125"/>
      <c r="E133" s="126"/>
    </row>
    <row r="134" spans="2:5" s="8" customFormat="1" ht="65.25" customHeight="1" x14ac:dyDescent="0.25">
      <c r="B134" s="7" t="s">
        <v>99</v>
      </c>
      <c r="C134" s="90"/>
      <c r="D134" s="91"/>
      <c r="E134" s="92"/>
    </row>
    <row r="135" spans="2:5" s="8" customFormat="1" ht="16.5" customHeight="1" x14ac:dyDescent="0.25">
      <c r="B135" s="105" t="s">
        <v>28</v>
      </c>
      <c r="C135" s="106"/>
      <c r="D135" s="106"/>
      <c r="E135" s="107"/>
    </row>
    <row r="136" spans="2:5" s="8" customFormat="1" ht="16.5" customHeight="1" x14ac:dyDescent="0.25">
      <c r="B136" s="7" t="s">
        <v>34</v>
      </c>
      <c r="C136" s="1"/>
      <c r="D136" s="11" t="s">
        <v>27</v>
      </c>
      <c r="E136" s="2"/>
    </row>
    <row r="137" spans="2:5" s="8" customFormat="1" ht="16.5" customHeight="1" x14ac:dyDescent="0.25">
      <c r="B137" s="105" t="s">
        <v>29</v>
      </c>
      <c r="C137" s="106"/>
      <c r="D137" s="106"/>
      <c r="E137" s="107"/>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99"/>
      <c r="D143" s="100"/>
      <c r="E143" s="101"/>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s>
  <pageMargins left="0.70866141732283472" right="0.70866141732283472" top="0.74803149606299213" bottom="0.74803149606299213" header="0.31496062992125984" footer="0.31496062992125984"/>
  <pageSetup paperSize="9" scale="83" fitToHeight="0" orientation="portrait" r:id="rId4"/>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opLeftCell="A6" zoomScale="60" zoomScaleNormal="60" zoomScaleSheetLayoutView="100" workbookViewId="0">
      <selection activeCell="B7" sqref="B7:E7"/>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45" t="s">
        <v>100</v>
      </c>
      <c r="D2" s="145"/>
      <c r="E2" s="145"/>
    </row>
    <row r="3" spans="2:7" s="8" customFormat="1" ht="20.25" customHeight="1" x14ac:dyDescent="0.25">
      <c r="B3" s="142" t="s">
        <v>60</v>
      </c>
      <c r="C3" s="143"/>
      <c r="D3" s="143" t="s">
        <v>61</v>
      </c>
      <c r="E3" s="144"/>
    </row>
    <row r="4" spans="2:7" s="8" customFormat="1" ht="19.5" customHeight="1" thickBot="1" x14ac:dyDescent="0.3">
      <c r="B4" s="141" t="str">
        <f>'DATOS GENERALES'!C35</f>
        <v>OLADE</v>
      </c>
      <c r="C4" s="139"/>
      <c r="D4" s="139" t="str">
        <f>'DATOS GENERALES'!C7</f>
        <v>Educación en Ambiente y Energía Sostenible</v>
      </c>
      <c r="E4" s="140"/>
    </row>
    <row r="5" spans="2:7" s="8" customFormat="1" ht="16.5" customHeight="1" thickBot="1" x14ac:dyDescent="0.3">
      <c r="B5" s="15"/>
    </row>
    <row r="6" spans="2:7" s="8" customFormat="1" ht="15" customHeight="1" x14ac:dyDescent="0.25">
      <c r="B6" s="127" t="s">
        <v>88</v>
      </c>
      <c r="C6" s="128"/>
      <c r="D6" s="128"/>
      <c r="E6" s="129"/>
    </row>
    <row r="7" spans="2:7" s="8" customFormat="1" ht="209.25" customHeight="1" thickBot="1" x14ac:dyDescent="0.3">
      <c r="B7" s="133" t="s">
        <v>169</v>
      </c>
      <c r="C7" s="134"/>
      <c r="D7" s="134"/>
      <c r="E7" s="135"/>
    </row>
    <row r="8" spans="2:7" s="8" customFormat="1" ht="12" customHeight="1" thickBot="1" x14ac:dyDescent="0.3"/>
    <row r="9" spans="2:7" s="8" customFormat="1" x14ac:dyDescent="0.25">
      <c r="B9" s="127" t="s">
        <v>89</v>
      </c>
      <c r="C9" s="128"/>
      <c r="D9" s="128"/>
      <c r="E9" s="129"/>
    </row>
    <row r="10" spans="2:7" s="8" customFormat="1" ht="171" customHeight="1" thickBot="1" x14ac:dyDescent="0.3">
      <c r="B10" s="136" t="s">
        <v>163</v>
      </c>
      <c r="C10" s="137"/>
      <c r="D10" s="137"/>
      <c r="E10" s="138"/>
    </row>
    <row r="11" spans="2:7" s="8" customFormat="1" ht="15.75" customHeight="1" thickBot="1" x14ac:dyDescent="0.3"/>
    <row r="12" spans="2:7" s="8" customFormat="1" x14ac:dyDescent="0.25">
      <c r="B12" s="130" t="s">
        <v>90</v>
      </c>
      <c r="C12" s="131"/>
      <c r="D12" s="131"/>
      <c r="E12" s="132"/>
    </row>
    <row r="13" spans="2:7" s="8" customFormat="1" ht="166.5" customHeight="1" thickBot="1" x14ac:dyDescent="0.3">
      <c r="B13" s="136" t="s">
        <v>121</v>
      </c>
      <c r="C13" s="137"/>
      <c r="D13" s="137"/>
      <c r="E13" s="138"/>
    </row>
    <row r="14" spans="2:7" ht="15" customHeight="1" thickBot="1" x14ac:dyDescent="0.3">
      <c r="B14" s="8"/>
      <c r="C14" s="8"/>
    </row>
    <row r="15" spans="2:7" s="8" customFormat="1" ht="36" customHeight="1" x14ac:dyDescent="0.25">
      <c r="B15" s="130" t="s">
        <v>62</v>
      </c>
      <c r="C15" s="131"/>
      <c r="D15" s="131"/>
      <c r="E15" s="132"/>
      <c r="G15" s="48" t="s">
        <v>64</v>
      </c>
    </row>
    <row r="16" spans="2:7" s="8" customFormat="1" ht="164.25" customHeight="1" thickBot="1" x14ac:dyDescent="0.3">
      <c r="B16" s="136" t="s">
        <v>165</v>
      </c>
      <c r="C16" s="137"/>
      <c r="D16" s="137"/>
      <c r="E16" s="138"/>
      <c r="G16" s="49" t="s">
        <v>164</v>
      </c>
    </row>
    <row r="17" spans="1:7" s="8" customFormat="1" ht="15.75" customHeight="1" thickBot="1" x14ac:dyDescent="0.3"/>
    <row r="18" spans="1:7" s="8" customFormat="1" ht="33" customHeight="1" x14ac:dyDescent="0.25">
      <c r="B18" s="127" t="s">
        <v>63</v>
      </c>
      <c r="C18" s="128"/>
      <c r="D18" s="128"/>
      <c r="E18" s="129"/>
    </row>
    <row r="19" spans="1:7" s="8" customFormat="1" ht="322.5" customHeight="1" thickBot="1" x14ac:dyDescent="0.3">
      <c r="B19" s="136" t="s">
        <v>122</v>
      </c>
      <c r="C19" s="137"/>
      <c r="D19" s="137"/>
      <c r="E19" s="138"/>
    </row>
    <row r="20" spans="1:7" s="8" customFormat="1" ht="17.25" customHeight="1" thickBot="1" x14ac:dyDescent="0.3"/>
    <row r="21" spans="1:7" s="8" customFormat="1" ht="15" customHeight="1" x14ac:dyDescent="0.25">
      <c r="B21" s="130" t="s">
        <v>65</v>
      </c>
      <c r="C21" s="131"/>
      <c r="D21" s="131"/>
      <c r="E21" s="132"/>
    </row>
    <row r="22" spans="1:7" s="8" customFormat="1" ht="338.25" customHeight="1" thickBot="1" x14ac:dyDescent="0.3">
      <c r="B22" s="136" t="s">
        <v>124</v>
      </c>
      <c r="C22" s="137"/>
      <c r="D22" s="137"/>
      <c r="E22" s="138"/>
    </row>
    <row r="23" spans="1:7" ht="15" customHeight="1" thickBot="1" x14ac:dyDescent="0.3">
      <c r="B23" s="8"/>
      <c r="C23" s="8"/>
    </row>
    <row r="24" spans="1:7" s="8" customFormat="1" ht="15" customHeight="1" x14ac:dyDescent="0.25">
      <c r="B24" s="130" t="s">
        <v>66</v>
      </c>
      <c r="C24" s="131"/>
      <c r="D24" s="131"/>
      <c r="E24" s="132"/>
    </row>
    <row r="25" spans="1:7" s="8" customFormat="1" ht="180" customHeight="1" thickBot="1" x14ac:dyDescent="0.3">
      <c r="A25" s="8" t="s">
        <v>37</v>
      </c>
      <c r="B25" s="133" t="s">
        <v>123</v>
      </c>
      <c r="C25" s="134"/>
      <c r="D25" s="134"/>
      <c r="E25" s="135"/>
    </row>
    <row r="26" spans="1:7" s="8" customFormat="1" ht="14.25" customHeight="1" thickBot="1" x14ac:dyDescent="0.3"/>
    <row r="27" spans="1:7" s="8" customFormat="1" ht="15" customHeight="1" x14ac:dyDescent="0.25">
      <c r="B27" s="130" t="s">
        <v>67</v>
      </c>
      <c r="C27" s="131"/>
      <c r="D27" s="131"/>
      <c r="E27" s="132"/>
    </row>
    <row r="28" spans="1:7" s="8" customFormat="1" ht="184.5" customHeight="1" thickBot="1" x14ac:dyDescent="0.3">
      <c r="B28" s="133" t="s">
        <v>125</v>
      </c>
      <c r="C28" s="134"/>
      <c r="D28" s="134"/>
      <c r="E28" s="135"/>
    </row>
    <row r="29" spans="1:7" s="8" customFormat="1" ht="12" customHeight="1" thickBot="1" x14ac:dyDescent="0.3"/>
    <row r="30" spans="1:7" s="8" customFormat="1" ht="33" customHeight="1" x14ac:dyDescent="0.25">
      <c r="B30" s="130" t="s">
        <v>91</v>
      </c>
      <c r="C30" s="131"/>
      <c r="D30" s="131"/>
      <c r="E30" s="132"/>
      <c r="G30" s="48" t="s">
        <v>104</v>
      </c>
    </row>
    <row r="31" spans="1:7" s="8" customFormat="1" ht="221.25" customHeight="1" thickBot="1" x14ac:dyDescent="0.3">
      <c r="B31" s="133" t="s">
        <v>141</v>
      </c>
      <c r="C31" s="134"/>
      <c r="D31" s="134"/>
      <c r="E31" s="135"/>
      <c r="G31" s="89" t="s">
        <v>140</v>
      </c>
    </row>
    <row r="32" spans="1:7" s="8" customFormat="1" ht="15" customHeight="1" thickBot="1" x14ac:dyDescent="0.3"/>
    <row r="33" spans="1:7" s="8" customFormat="1" ht="30" x14ac:dyDescent="0.25">
      <c r="A33" s="8">
        <v>10</v>
      </c>
      <c r="B33" s="127" t="s">
        <v>69</v>
      </c>
      <c r="C33" s="128"/>
      <c r="D33" s="128"/>
      <c r="E33" s="129"/>
      <c r="G33" s="48" t="s">
        <v>68</v>
      </c>
    </row>
    <row r="34" spans="1:7" s="8" customFormat="1" ht="357" customHeight="1" thickBot="1" x14ac:dyDescent="0.3">
      <c r="B34" s="136" t="s">
        <v>143</v>
      </c>
      <c r="C34" s="137"/>
      <c r="D34" s="137"/>
      <c r="E34" s="138"/>
      <c r="G34" s="49"/>
    </row>
    <row r="35" spans="1:7" s="8" customFormat="1" ht="12.75" customHeight="1" thickBot="1" x14ac:dyDescent="0.3"/>
    <row r="36" spans="1:7" s="8" customFormat="1" x14ac:dyDescent="0.25">
      <c r="B36" s="127" t="s">
        <v>106</v>
      </c>
      <c r="C36" s="128"/>
      <c r="D36" s="128"/>
      <c r="E36" s="129"/>
    </row>
    <row r="37" spans="1:7" s="8" customFormat="1" ht="297" customHeight="1" thickBot="1" x14ac:dyDescent="0.3">
      <c r="B37" s="136" t="s">
        <v>142</v>
      </c>
      <c r="C37" s="137"/>
      <c r="D37" s="137"/>
      <c r="E37" s="138"/>
    </row>
    <row r="38" spans="1:7" s="8" customFormat="1" ht="15.75" customHeight="1" thickBot="1" x14ac:dyDescent="0.3"/>
    <row r="39" spans="1:7" s="8" customFormat="1" x14ac:dyDescent="0.25">
      <c r="B39" s="130" t="s">
        <v>107</v>
      </c>
      <c r="C39" s="131"/>
      <c r="D39" s="131"/>
      <c r="E39" s="132"/>
    </row>
    <row r="40" spans="1:7" s="8" customFormat="1" ht="296.25" customHeight="1" thickBot="1" x14ac:dyDescent="0.3">
      <c r="B40" s="136" t="s">
        <v>145</v>
      </c>
      <c r="C40" s="137"/>
      <c r="D40" s="137"/>
      <c r="E40" s="138"/>
    </row>
    <row r="41" spans="1:7" s="8" customFormat="1" ht="16.5" customHeight="1" thickBot="1" x14ac:dyDescent="0.3"/>
    <row r="42" spans="1:7" s="8" customFormat="1" x14ac:dyDescent="0.25">
      <c r="B42" s="130" t="s">
        <v>105</v>
      </c>
      <c r="C42" s="131"/>
      <c r="D42" s="131"/>
      <c r="E42" s="132"/>
    </row>
    <row r="43" spans="1:7" s="8" customFormat="1" ht="327.75" customHeight="1" thickBot="1" x14ac:dyDescent="0.3">
      <c r="B43" s="136" t="s">
        <v>144</v>
      </c>
      <c r="C43" s="137"/>
      <c r="D43" s="137"/>
      <c r="E43" s="138"/>
    </row>
    <row r="44" spans="1:7" s="8" customFormat="1" ht="13.5" customHeight="1" thickBot="1" x14ac:dyDescent="0.3"/>
    <row r="45" spans="1:7" s="8" customFormat="1" ht="15" customHeight="1" x14ac:dyDescent="0.25">
      <c r="B45" s="127" t="s">
        <v>70</v>
      </c>
      <c r="C45" s="128"/>
      <c r="D45" s="128"/>
      <c r="E45" s="129"/>
    </row>
    <row r="46" spans="1:7" s="8" customFormat="1" ht="291.75" customHeight="1" x14ac:dyDescent="0.25">
      <c r="B46" s="146" t="s">
        <v>146</v>
      </c>
      <c r="C46" s="147"/>
      <c r="D46" s="147"/>
      <c r="E46" s="148"/>
    </row>
    <row r="47" spans="1:7" s="8" customFormat="1" ht="291.75" customHeight="1" thickBot="1" x14ac:dyDescent="0.3">
      <c r="B47" s="136"/>
      <c r="C47" s="137"/>
      <c r="D47" s="137"/>
      <c r="E47" s="138"/>
    </row>
    <row r="48" spans="1:7" s="8" customFormat="1" ht="12" customHeight="1" thickBot="1" x14ac:dyDescent="0.3"/>
    <row r="49" spans="2:5" s="8" customFormat="1" x14ac:dyDescent="0.25">
      <c r="B49" s="127" t="s">
        <v>71</v>
      </c>
      <c r="C49" s="128"/>
      <c r="D49" s="128"/>
      <c r="E49" s="129"/>
    </row>
    <row r="50" spans="2:5" s="8" customFormat="1" x14ac:dyDescent="0.25">
      <c r="B50" s="62" t="s">
        <v>35</v>
      </c>
      <c r="C50" s="84" t="s">
        <v>36</v>
      </c>
      <c r="D50" s="84" t="s">
        <v>72</v>
      </c>
      <c r="E50" s="85" t="s">
        <v>38</v>
      </c>
    </row>
    <row r="51" spans="2:5" s="8" customFormat="1" ht="46.5" customHeight="1" x14ac:dyDescent="0.25">
      <c r="B51" s="63" t="s">
        <v>126</v>
      </c>
      <c r="C51" s="64">
        <v>1</v>
      </c>
      <c r="D51" s="64">
        <v>5</v>
      </c>
      <c r="E51" s="65" t="s">
        <v>127</v>
      </c>
    </row>
    <row r="52" spans="2:5" s="8" customFormat="1" ht="46.5" customHeight="1" x14ac:dyDescent="0.25">
      <c r="B52" s="63" t="s">
        <v>166</v>
      </c>
      <c r="C52" s="64">
        <v>1</v>
      </c>
      <c r="D52" s="64">
        <v>4</v>
      </c>
      <c r="E52" s="65" t="s">
        <v>167</v>
      </c>
    </row>
    <row r="53" spans="2:5" s="8" customFormat="1" ht="46.5" customHeight="1" x14ac:dyDescent="0.25">
      <c r="B53" s="63"/>
      <c r="C53" s="64"/>
      <c r="D53" s="64"/>
      <c r="E53" s="65"/>
    </row>
    <row r="54" spans="2:5" s="8" customFormat="1" ht="46.5" customHeight="1" x14ac:dyDescent="0.25">
      <c r="B54" s="63"/>
      <c r="C54" s="64"/>
      <c r="D54" s="64"/>
      <c r="E54" s="65"/>
    </row>
    <row r="55" spans="2:5" s="8" customFormat="1" ht="46.5" customHeight="1" x14ac:dyDescent="0.25">
      <c r="B55" s="63"/>
      <c r="C55" s="64"/>
      <c r="D55" s="64"/>
      <c r="E55" s="65"/>
    </row>
    <row r="56" spans="2:5" s="8" customFormat="1" ht="46.5" customHeight="1" x14ac:dyDescent="0.25">
      <c r="B56" s="63"/>
      <c r="C56" s="64"/>
      <c r="D56" s="64"/>
      <c r="E56" s="65"/>
    </row>
    <row r="57" spans="2:5" s="8" customFormat="1" ht="46.5" customHeight="1" x14ac:dyDescent="0.25">
      <c r="B57" s="63"/>
      <c r="C57" s="64"/>
      <c r="D57" s="64"/>
      <c r="E57" s="65"/>
    </row>
    <row r="58" spans="2:5" s="8" customFormat="1" ht="46.5" customHeight="1" x14ac:dyDescent="0.25">
      <c r="B58" s="63"/>
      <c r="C58" s="64"/>
      <c r="D58" s="64"/>
      <c r="E58" s="65"/>
    </row>
    <row r="59" spans="2:5" s="8" customFormat="1" ht="46.5" customHeight="1" x14ac:dyDescent="0.25">
      <c r="B59" s="63"/>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 ref="B18:E18"/>
    <mergeCell ref="B19:E19"/>
    <mergeCell ref="B21:E21"/>
    <mergeCell ref="D4:E4"/>
    <mergeCell ref="B4:C4"/>
    <mergeCell ref="B15:E15"/>
    <mergeCell ref="B49:E49"/>
    <mergeCell ref="B30:E30"/>
    <mergeCell ref="B24:E24"/>
    <mergeCell ref="B25:E25"/>
    <mergeCell ref="B22:E22"/>
    <mergeCell ref="B28:E28"/>
    <mergeCell ref="B27:E27"/>
    <mergeCell ref="B45:E45"/>
    <mergeCell ref="B39:E39"/>
    <mergeCell ref="B40:E40"/>
    <mergeCell ref="B42:E42"/>
    <mergeCell ref="B43:E43"/>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1:B60">
      <formula1>60</formula1>
    </dataValidation>
    <dataValidation type="textLength" operator="lessThanOrEqual" allowBlank="1" showInputMessage="1" showErrorMessage="1" error="El número de caracteres introducidos es mayor que 140" sqref="E51:E60">
      <formula1>140</formula1>
    </dataValidation>
  </dataValidations>
  <hyperlinks>
    <hyperlink ref="G31" r:id="rId1" display="http://www.si3ea.gov.co/Portals/0/URE/edure.pdf"/>
  </hyperlinks>
  <pageMargins left="0.7" right="0.7" top="0.75" bottom="0.75" header="0.3" footer="0.3"/>
  <pageSetup paperSize="9" scale="54" fitToHeight="0" orientation="portrait" r:id="rId2"/>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9" zoomScale="70" zoomScaleNormal="70" zoomScaleSheetLayoutView="100" workbookViewId="0">
      <selection activeCell="G12" sqref="G12"/>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5" t="s">
        <v>101</v>
      </c>
      <c r="C2" s="115"/>
      <c r="D2" s="115"/>
      <c r="E2" s="115"/>
      <c r="F2" s="115"/>
      <c r="G2" s="115"/>
      <c r="H2" s="115"/>
      <c r="I2" s="115"/>
      <c r="J2" s="115"/>
      <c r="K2" s="115"/>
    </row>
    <row r="3" spans="2:13" s="8" customFormat="1" ht="15.75" thickBot="1" x14ac:dyDescent="0.3"/>
    <row r="4" spans="2:13" ht="60" customHeight="1" x14ac:dyDescent="0.25">
      <c r="B4" s="153" t="s">
        <v>53</v>
      </c>
      <c r="C4" s="153" t="s">
        <v>74</v>
      </c>
      <c r="D4" s="157" t="s">
        <v>93</v>
      </c>
      <c r="E4" s="159" t="s">
        <v>94</v>
      </c>
      <c r="F4" s="161" t="s">
        <v>95</v>
      </c>
      <c r="G4" s="162"/>
      <c r="H4" s="151" t="s">
        <v>96</v>
      </c>
      <c r="I4" s="152"/>
      <c r="J4" s="163" t="s">
        <v>98</v>
      </c>
      <c r="K4" s="164"/>
      <c r="L4" s="8"/>
      <c r="M4" s="22" t="s">
        <v>47</v>
      </c>
    </row>
    <row r="5" spans="2:13" ht="30.75" thickBot="1" x14ac:dyDescent="0.3">
      <c r="B5" s="154"/>
      <c r="C5" s="154"/>
      <c r="D5" s="158"/>
      <c r="E5" s="160"/>
      <c r="F5" s="51" t="s">
        <v>48</v>
      </c>
      <c r="G5" s="52" t="s">
        <v>49</v>
      </c>
      <c r="H5" s="52" t="s">
        <v>48</v>
      </c>
      <c r="I5" s="53" t="s">
        <v>49</v>
      </c>
      <c r="J5" s="35" t="s">
        <v>48</v>
      </c>
      <c r="K5" s="36" t="s">
        <v>49</v>
      </c>
      <c r="L5" s="8"/>
      <c r="M5" s="23"/>
    </row>
    <row r="6" spans="2:13" ht="21" customHeight="1" x14ac:dyDescent="0.25">
      <c r="B6" s="79" t="s">
        <v>128</v>
      </c>
      <c r="C6" s="79" t="s">
        <v>128</v>
      </c>
      <c r="D6" s="29">
        <f t="shared" ref="D6" si="0">E6+J6+K6</f>
        <v>197000</v>
      </c>
      <c r="E6" s="41">
        <v>100000</v>
      </c>
      <c r="F6" s="33">
        <v>15000</v>
      </c>
      <c r="G6" s="25">
        <v>35000</v>
      </c>
      <c r="H6" s="25">
        <v>45000</v>
      </c>
      <c r="I6" s="26">
        <v>2000</v>
      </c>
      <c r="J6" s="69">
        <f t="shared" ref="J6" si="1">F6+H6</f>
        <v>60000</v>
      </c>
      <c r="K6" s="70">
        <f t="shared" ref="K6" si="2">G6+I6</f>
        <v>37000</v>
      </c>
      <c r="L6" s="8"/>
      <c r="M6" s="24" t="str">
        <f>IF(D6=(E6+F6+G6+H6+I6),"OK","ERROR")</f>
        <v>OK</v>
      </c>
    </row>
    <row r="7" spans="2:13" x14ac:dyDescent="0.25">
      <c r="B7" s="80" t="s">
        <v>130</v>
      </c>
      <c r="C7" s="79" t="s">
        <v>129</v>
      </c>
      <c r="D7" s="30">
        <f>E7+J7+K7</f>
        <v>40000</v>
      </c>
      <c r="E7" s="42">
        <v>20000</v>
      </c>
      <c r="F7" s="34"/>
      <c r="G7" s="27">
        <v>5000</v>
      </c>
      <c r="H7" s="27">
        <v>12000</v>
      </c>
      <c r="I7" s="28">
        <v>3000</v>
      </c>
      <c r="J7" s="71">
        <f>F7+H7</f>
        <v>12000</v>
      </c>
      <c r="K7" s="72">
        <f>G7+I7</f>
        <v>8000</v>
      </c>
      <c r="L7" s="8"/>
      <c r="M7" s="24" t="str">
        <f>IF(D7=(E7+F7+G7+H7+I7),"OK","ERROR")</f>
        <v>OK</v>
      </c>
    </row>
    <row r="8" spans="2:13" x14ac:dyDescent="0.25">
      <c r="B8" s="81" t="s">
        <v>131</v>
      </c>
      <c r="C8" s="79" t="s">
        <v>132</v>
      </c>
      <c r="D8" s="30">
        <f t="shared" ref="D8:D19" si="3">E8+J8+K8</f>
        <v>55000</v>
      </c>
      <c r="E8" s="42">
        <v>40000</v>
      </c>
      <c r="F8" s="34"/>
      <c r="G8" s="27">
        <v>15000</v>
      </c>
      <c r="H8" s="27"/>
      <c r="I8" s="28"/>
      <c r="J8" s="71">
        <f t="shared" ref="J8:J19" si="4">F8+H8</f>
        <v>0</v>
      </c>
      <c r="K8" s="72">
        <f t="shared" ref="K8:K19" si="5">G8+I8</f>
        <v>15000</v>
      </c>
      <c r="L8" s="8"/>
      <c r="M8" s="24" t="str">
        <f t="shared" ref="M8:M20" si="6">IF(D8=(E8+F8+G8+H8+I8),"OK","ERROR")</f>
        <v>OK</v>
      </c>
    </row>
    <row r="9" spans="2:13" ht="45" x14ac:dyDescent="0.25">
      <c r="B9" s="80" t="s">
        <v>133</v>
      </c>
      <c r="C9" s="79" t="s">
        <v>134</v>
      </c>
      <c r="D9" s="30">
        <f t="shared" si="3"/>
        <v>103000</v>
      </c>
      <c r="E9" s="42">
        <v>60000</v>
      </c>
      <c r="F9" s="34">
        <v>5000</v>
      </c>
      <c r="G9" s="27">
        <v>10000</v>
      </c>
      <c r="H9" s="27">
        <v>20000</v>
      </c>
      <c r="I9" s="28">
        <v>8000</v>
      </c>
      <c r="J9" s="71">
        <f t="shared" si="4"/>
        <v>25000</v>
      </c>
      <c r="K9" s="72">
        <f t="shared" si="5"/>
        <v>18000</v>
      </c>
      <c r="L9" s="8"/>
      <c r="M9" s="24" t="str">
        <f t="shared" si="6"/>
        <v>OK</v>
      </c>
    </row>
    <row r="10" spans="2:13" ht="30" x14ac:dyDescent="0.25">
      <c r="B10" s="80" t="s">
        <v>135</v>
      </c>
      <c r="C10" s="79" t="s">
        <v>136</v>
      </c>
      <c r="D10" s="30">
        <f t="shared" si="3"/>
        <v>40000</v>
      </c>
      <c r="E10" s="42">
        <v>15000</v>
      </c>
      <c r="F10" s="34">
        <v>2000</v>
      </c>
      <c r="G10" s="27">
        <v>3000</v>
      </c>
      <c r="H10" s="27">
        <v>20000</v>
      </c>
      <c r="I10" s="28"/>
      <c r="J10" s="71">
        <f t="shared" si="4"/>
        <v>22000</v>
      </c>
      <c r="K10" s="72">
        <f t="shared" si="5"/>
        <v>3000</v>
      </c>
      <c r="L10" s="8"/>
      <c r="M10" s="24" t="str">
        <f t="shared" si="6"/>
        <v>OK</v>
      </c>
    </row>
    <row r="11" spans="2:13" x14ac:dyDescent="0.25">
      <c r="B11" s="80" t="s">
        <v>137</v>
      </c>
      <c r="C11" s="79" t="s">
        <v>138</v>
      </c>
      <c r="D11" s="30">
        <f t="shared" si="3"/>
        <v>25000</v>
      </c>
      <c r="E11" s="42"/>
      <c r="F11" s="34"/>
      <c r="G11" s="27">
        <v>10000</v>
      </c>
      <c r="H11" s="27">
        <v>15000</v>
      </c>
      <c r="I11" s="28"/>
      <c r="J11" s="71">
        <f t="shared" si="4"/>
        <v>15000</v>
      </c>
      <c r="K11" s="72">
        <f t="shared" si="5"/>
        <v>10000</v>
      </c>
      <c r="L11" s="8"/>
      <c r="M11" s="24" t="str">
        <f t="shared" si="6"/>
        <v>OK</v>
      </c>
    </row>
    <row r="12" spans="2:13" x14ac:dyDescent="0.25">
      <c r="B12" s="80" t="s">
        <v>139</v>
      </c>
      <c r="C12" s="79" t="s">
        <v>128</v>
      </c>
      <c r="D12" s="30">
        <f t="shared" si="3"/>
        <v>13000</v>
      </c>
      <c r="E12" s="42"/>
      <c r="F12" s="34">
        <v>5000</v>
      </c>
      <c r="G12" s="27">
        <v>3000</v>
      </c>
      <c r="H12" s="27">
        <v>5000</v>
      </c>
      <c r="I12" s="28"/>
      <c r="J12" s="71">
        <f t="shared" si="4"/>
        <v>10000</v>
      </c>
      <c r="K12" s="72">
        <f t="shared" si="5"/>
        <v>3000</v>
      </c>
      <c r="L12" s="8"/>
      <c r="M12" s="24" t="str">
        <f t="shared" si="6"/>
        <v>OK</v>
      </c>
    </row>
    <row r="13" spans="2:13" x14ac:dyDescent="0.25">
      <c r="B13" s="80"/>
      <c r="C13" s="79"/>
      <c r="D13" s="30">
        <f t="shared" si="3"/>
        <v>0</v>
      </c>
      <c r="E13" s="42"/>
      <c r="F13" s="34"/>
      <c r="G13" s="27"/>
      <c r="H13" s="27"/>
      <c r="I13" s="28"/>
      <c r="J13" s="71">
        <f t="shared" si="4"/>
        <v>0</v>
      </c>
      <c r="K13" s="72">
        <f t="shared" si="5"/>
        <v>0</v>
      </c>
      <c r="L13" s="8"/>
      <c r="M13" s="24" t="str">
        <f t="shared" si="6"/>
        <v>OK</v>
      </c>
    </row>
    <row r="14" spans="2:13" x14ac:dyDescent="0.25">
      <c r="B14" s="80"/>
      <c r="C14" s="79"/>
      <c r="D14" s="30">
        <f t="shared" si="3"/>
        <v>0</v>
      </c>
      <c r="E14" s="42"/>
      <c r="F14" s="34"/>
      <c r="G14" s="27"/>
      <c r="H14" s="27"/>
      <c r="I14" s="28"/>
      <c r="J14" s="71">
        <f t="shared" si="4"/>
        <v>0</v>
      </c>
      <c r="K14" s="72">
        <f t="shared" si="5"/>
        <v>0</v>
      </c>
      <c r="L14" s="8"/>
      <c r="M14" s="24" t="str">
        <f t="shared" si="6"/>
        <v>OK</v>
      </c>
    </row>
    <row r="15" spans="2:13" x14ac:dyDescent="0.25">
      <c r="B15" s="80"/>
      <c r="C15" s="79"/>
      <c r="D15" s="30">
        <f t="shared" si="3"/>
        <v>0</v>
      </c>
      <c r="E15" s="42"/>
      <c r="F15" s="34"/>
      <c r="G15" s="27"/>
      <c r="H15" s="27"/>
      <c r="I15" s="28"/>
      <c r="J15" s="71">
        <f t="shared" si="4"/>
        <v>0</v>
      </c>
      <c r="K15" s="72">
        <f t="shared" si="5"/>
        <v>0</v>
      </c>
      <c r="L15" s="8"/>
      <c r="M15" s="24" t="str">
        <f t="shared" si="6"/>
        <v>OK</v>
      </c>
    </row>
    <row r="16" spans="2:13" x14ac:dyDescent="0.25">
      <c r="B16" s="80"/>
      <c r="C16" s="79"/>
      <c r="D16" s="30">
        <f t="shared" si="3"/>
        <v>0</v>
      </c>
      <c r="E16" s="42"/>
      <c r="F16" s="34"/>
      <c r="G16" s="27"/>
      <c r="H16" s="27"/>
      <c r="I16" s="28"/>
      <c r="J16" s="71">
        <f t="shared" si="4"/>
        <v>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5" t="s">
        <v>55</v>
      </c>
      <c r="C20" s="156"/>
      <c r="D20" s="32">
        <f>SUM(D6:D19)</f>
        <v>473000</v>
      </c>
      <c r="E20" s="54">
        <f>ROUND(SUM(E6:E19),0)</f>
        <v>235000</v>
      </c>
      <c r="F20" s="55">
        <f t="shared" ref="F20:K20" si="7">ROUND(SUM(F6:F19),0)</f>
        <v>27000</v>
      </c>
      <c r="G20" s="56">
        <f t="shared" si="7"/>
        <v>81000</v>
      </c>
      <c r="H20" s="56">
        <f t="shared" si="7"/>
        <v>117000</v>
      </c>
      <c r="I20" s="57">
        <f t="shared" si="7"/>
        <v>13000</v>
      </c>
      <c r="J20" s="37">
        <f t="shared" si="7"/>
        <v>144000</v>
      </c>
      <c r="K20" s="38">
        <f t="shared" si="7"/>
        <v>94000</v>
      </c>
      <c r="L20" s="8"/>
      <c r="M20" s="24" t="str">
        <f t="shared" si="6"/>
        <v>OK</v>
      </c>
    </row>
    <row r="21" spans="2:13" ht="15.75" thickBot="1" x14ac:dyDescent="0.3">
      <c r="B21" s="155" t="s">
        <v>50</v>
      </c>
      <c r="C21" s="156"/>
      <c r="D21" s="50">
        <v>1</v>
      </c>
      <c r="E21" s="58">
        <f>E20/$D$20</f>
        <v>0.49682875264270615</v>
      </c>
      <c r="F21" s="59">
        <f t="shared" ref="F21:K21" si="8">F20/$D$20</f>
        <v>5.7082452431289642E-2</v>
      </c>
      <c r="G21" s="60">
        <f t="shared" si="8"/>
        <v>0.17124735729386892</v>
      </c>
      <c r="H21" s="60">
        <f t="shared" ref="H21:I21" si="9">H20/$D$20</f>
        <v>0.24735729386892177</v>
      </c>
      <c r="I21" s="61">
        <f t="shared" si="9"/>
        <v>2.748414376321353E-2</v>
      </c>
      <c r="J21" s="39">
        <f t="shared" si="8"/>
        <v>0.30443974630021142</v>
      </c>
      <c r="K21" s="40">
        <f t="shared" si="8"/>
        <v>0.19873150105708245</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50" t="s">
        <v>54</v>
      </c>
      <c r="C24" s="150"/>
      <c r="D24" s="150"/>
      <c r="E24" s="150"/>
      <c r="F24" s="150"/>
      <c r="G24" s="150"/>
      <c r="H24" s="73"/>
      <c r="I24" s="73"/>
      <c r="J24" s="73"/>
      <c r="K24" s="73"/>
      <c r="L24" s="8"/>
      <c r="M24" s="8"/>
    </row>
    <row r="25" spans="2:13" ht="15.75" customHeight="1" x14ac:dyDescent="0.25">
      <c r="B25" s="149" t="s">
        <v>102</v>
      </c>
      <c r="C25" s="149"/>
      <c r="D25" s="149"/>
      <c r="E25" s="149"/>
      <c r="F25" s="149"/>
      <c r="G25" s="43" t="str">
        <f>IF(E20&gt;=100000,"OK","ERROR")</f>
        <v>OK</v>
      </c>
      <c r="H25" s="73"/>
      <c r="I25" s="73"/>
      <c r="J25" s="73"/>
      <c r="K25" s="73"/>
      <c r="L25" s="8"/>
      <c r="M25" s="8"/>
    </row>
    <row r="26" spans="2:13" ht="15.75" customHeight="1" x14ac:dyDescent="0.25">
      <c r="B26" s="149" t="s">
        <v>103</v>
      </c>
      <c r="C26" s="149"/>
      <c r="D26" s="149"/>
      <c r="E26" s="149"/>
      <c r="F26" s="149"/>
      <c r="G26" s="43" t="str">
        <f>IF(E20&lt;=250000,"OK","ERROR")</f>
        <v>OK</v>
      </c>
      <c r="H26" s="73"/>
      <c r="I26" s="73"/>
      <c r="J26" s="73"/>
      <c r="K26" s="73"/>
      <c r="L26" s="8"/>
      <c r="M26" s="8"/>
    </row>
    <row r="27" spans="2:13" ht="15.75" customHeight="1" x14ac:dyDescent="0.25">
      <c r="B27" s="149" t="s">
        <v>75</v>
      </c>
      <c r="C27" s="149"/>
      <c r="D27" s="149"/>
      <c r="E27" s="149"/>
      <c r="F27" s="149"/>
      <c r="G27" s="43" t="str">
        <f>IF(E20&lt;=(D20/2),"OK","ERROR")</f>
        <v>OK</v>
      </c>
      <c r="H27" s="73"/>
      <c r="I27" s="73"/>
      <c r="J27" s="73"/>
      <c r="K27" s="73"/>
      <c r="L27" s="8"/>
      <c r="M27" s="8"/>
    </row>
    <row r="28" spans="2:13" ht="15.75" customHeight="1" x14ac:dyDescent="0.25">
      <c r="B28" s="149" t="s">
        <v>97</v>
      </c>
      <c r="C28" s="149"/>
      <c r="D28" s="149"/>
      <c r="E28" s="149"/>
      <c r="F28" s="149"/>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K2"/>
    <mergeCell ref="H4:I4"/>
    <mergeCell ref="C4:C5"/>
    <mergeCell ref="B20:C20"/>
    <mergeCell ref="B21:C21"/>
    <mergeCell ref="B4:B5"/>
    <mergeCell ref="D4:D5"/>
    <mergeCell ref="E4:E5"/>
    <mergeCell ref="F4:G4"/>
    <mergeCell ref="J4:K4"/>
    <mergeCell ref="B27:F27"/>
    <mergeCell ref="B28:F28"/>
    <mergeCell ref="B25:F25"/>
    <mergeCell ref="B26:F26"/>
    <mergeCell ref="B24:G2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8"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dep</cp:lastModifiedBy>
  <cp:lastPrinted>2014-10-30T03:03:18Z</cp:lastPrinted>
  <dcterms:created xsi:type="dcterms:W3CDTF">2012-07-06T03:08:38Z</dcterms:created>
  <dcterms:modified xsi:type="dcterms:W3CDTF">2015-01-29T19:04:04Z</dcterms:modified>
</cp:coreProperties>
</file>