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ENERGIAS RENOVABLES 2015\ANEXOS CONCURSO\"/>
    </mc:Choice>
  </mc:AlternateContent>
  <bookViews>
    <workbookView xWindow="990" yWindow="60" windowWidth="15360" windowHeight="7695"/>
  </bookViews>
  <sheets>
    <sheet name="DATOS GENERALES" sheetId="1" r:id="rId1"/>
    <sheet name="DESCRIPCION INICIATIVA" sheetId="7" r:id="rId2"/>
    <sheet name="FINANCIAMIENTO PROYECTO" sheetId="8" r:id="rId3"/>
  </sheets>
  <definedNames>
    <definedName name="_ftn1" localSheetId="2">'FINANCIAMIENTO PROYECTO'!$B$40</definedName>
    <definedName name="_ftnref1" localSheetId="2">'FINANCIAMIENTO PROYECTO'!$B$35</definedName>
    <definedName name="_Ref329006903" localSheetId="2">'FINANCIAMIENTO PROYECTO'!$B$35</definedName>
    <definedName name="_Ref329006913" localSheetId="2">'FINANCIAMIENTO PROYECTO'!$B$37</definedName>
    <definedName name="_Toc401789510" localSheetId="2">'FINANCIAMIENTO PROYECTO'!$B$34</definedName>
    <definedName name="_Toc401789511" localSheetId="2">'FINANCIAMIENTO PROYECTO'!$B$36</definedName>
    <definedName name="_xlnm.Print_Area" localSheetId="0">'DATOS GENERALES'!$B$2:$F$143</definedName>
    <definedName name="_xlnm.Print_Area" localSheetId="1">'DESCRIPCION INICIATIVA'!$B$2:$E$60</definedName>
    <definedName name="_xlnm.Print_Area" localSheetId="2">'FINANCIAMIENTO PROYECTO'!$B$4:$K$28</definedName>
  </definedNames>
  <calcPr calcId="152511"/>
</workbook>
</file>

<file path=xl/calcChain.xml><?xml version="1.0" encoding="utf-8"?>
<calcChain xmlns="http://schemas.openxmlformats.org/spreadsheetml/2006/main">
  <c r="F10" i="8" l="1"/>
  <c r="F13" i="8" l="1"/>
  <c r="I20" i="8" l="1"/>
  <c r="H20" i="8"/>
  <c r="G20" i="8"/>
  <c r="F20" i="8"/>
  <c r="E20" i="8"/>
  <c r="G26" i="8" s="1"/>
  <c r="K19" i="8"/>
  <c r="J19" i="8"/>
  <c r="K18" i="8"/>
  <c r="J18" i="8"/>
  <c r="K17" i="8"/>
  <c r="J17" i="8"/>
  <c r="D17" i="8" s="1"/>
  <c r="M17" i="8" s="1"/>
  <c r="K16" i="8"/>
  <c r="J16" i="8"/>
  <c r="K15" i="8"/>
  <c r="J15" i="8"/>
  <c r="D15" i="8" s="1"/>
  <c r="M15" i="8" s="1"/>
  <c r="K14" i="8"/>
  <c r="J14" i="8"/>
  <c r="K13" i="8"/>
  <c r="J13" i="8"/>
  <c r="K12" i="8"/>
  <c r="J12" i="8"/>
  <c r="K11" i="8"/>
  <c r="J11" i="8"/>
  <c r="K10" i="8"/>
  <c r="J10" i="8"/>
  <c r="K9" i="8"/>
  <c r="J9" i="8"/>
  <c r="K8" i="8"/>
  <c r="J8" i="8"/>
  <c r="K6" i="8"/>
  <c r="J6" i="8"/>
  <c r="K7" i="8"/>
  <c r="J7" i="8"/>
  <c r="D11" i="8" l="1"/>
  <c r="M11" i="8" s="1"/>
  <c r="D9" i="8"/>
  <c r="M9" i="8" s="1"/>
  <c r="D19" i="8"/>
  <c r="M19" i="8" s="1"/>
  <c r="D6" i="8"/>
  <c r="M6" i="8" s="1"/>
  <c r="D8" i="8"/>
  <c r="M8" i="8" s="1"/>
  <c r="D14" i="8"/>
  <c r="M14" i="8" s="1"/>
  <c r="D18" i="8"/>
  <c r="M18" i="8" s="1"/>
  <c r="D13" i="8"/>
  <c r="M13" i="8" s="1"/>
  <c r="D10" i="8"/>
  <c r="M10" i="8" s="1"/>
  <c r="D12" i="8"/>
  <c r="M12" i="8" s="1"/>
  <c r="F10" i="1"/>
  <c r="J20" i="8"/>
  <c r="K20" i="8"/>
  <c r="G28" i="8" s="1"/>
  <c r="D16" i="8"/>
  <c r="M16" i="8" s="1"/>
  <c r="D7" i="8"/>
  <c r="M7" i="8" s="1"/>
  <c r="G25" i="8"/>
  <c r="F11" i="1" l="1"/>
  <c r="D20" i="8"/>
  <c r="F9" i="1" s="1"/>
  <c r="F21" i="8" l="1"/>
  <c r="K21" i="8"/>
  <c r="M20" i="8"/>
  <c r="J21" i="8"/>
  <c r="G27" i="8"/>
  <c r="E21" i="8"/>
  <c r="I21" i="8"/>
  <c r="G21" i="8"/>
  <c r="H21" i="8"/>
  <c r="B4" i="7"/>
  <c r="D4" i="7"/>
</calcChain>
</file>

<file path=xl/sharedStrings.xml><?xml version="1.0" encoding="utf-8"?>
<sst xmlns="http://schemas.openxmlformats.org/spreadsheetml/2006/main" count="323" uniqueCount="209">
  <si>
    <t>Nº Registros Públicos:</t>
  </si>
  <si>
    <t>Fecha de constitución:</t>
  </si>
  <si>
    <t>Dirección:</t>
  </si>
  <si>
    <t>Ciudad:</t>
  </si>
  <si>
    <t>País:</t>
  </si>
  <si>
    <t>Teléfono:</t>
  </si>
  <si>
    <t>E-Mail:</t>
  </si>
  <si>
    <t>Web-Site:</t>
  </si>
  <si>
    <t>Empresa privada</t>
  </si>
  <si>
    <t>Entidad Gubernamental</t>
  </si>
  <si>
    <t>Universidad / Instituto</t>
  </si>
  <si>
    <t>ONG</t>
  </si>
  <si>
    <t>Fundación</t>
  </si>
  <si>
    <t>Otros: (indicar)</t>
  </si>
  <si>
    <t>Nombres:</t>
  </si>
  <si>
    <t>Apellidos:</t>
  </si>
  <si>
    <t>Título o Grado Académico:</t>
  </si>
  <si>
    <t xml:space="preserve">Dirección Domicilio: </t>
  </si>
  <si>
    <t>División Geográfica Constituida:</t>
  </si>
  <si>
    <t xml:space="preserve">Teléfono               </t>
  </si>
  <si>
    <t>E-mail:</t>
  </si>
  <si>
    <t>Doc. Nac. Identidad (DNI /C.C.):</t>
  </si>
  <si>
    <t>Nº Registro tributario:</t>
  </si>
  <si>
    <t>Nombre o Razón Social:</t>
  </si>
  <si>
    <t>Acrónimo:</t>
  </si>
  <si>
    <t>Apellidos (Representante Legal):</t>
  </si>
  <si>
    <t>Nombre (Representante Legal):</t>
  </si>
  <si>
    <r>
      <rPr>
        <b/>
        <sz val="11"/>
        <color theme="1"/>
        <rFont val="Calibri"/>
        <family val="2"/>
        <scheme val="minor"/>
      </rPr>
      <t>Sin</t>
    </r>
    <r>
      <rPr>
        <sz val="11"/>
        <color theme="1"/>
        <rFont val="Calibri"/>
        <family val="2"/>
        <scheme val="minor"/>
      </rPr>
      <t xml:space="preserve"> fines de lucro</t>
    </r>
  </si>
  <si>
    <r>
      <t xml:space="preserve">Tipo de institución (fin): </t>
    </r>
    <r>
      <rPr>
        <sz val="11"/>
        <color theme="1"/>
        <rFont val="Calibri"/>
        <family val="2"/>
        <scheme val="minor"/>
      </rPr>
      <t xml:space="preserve">(marcar con una X) </t>
    </r>
    <r>
      <rPr>
        <sz val="11"/>
        <color rgb="FFFF0000"/>
        <rFont val="Calibri"/>
        <family val="2"/>
        <scheme val="minor"/>
      </rPr>
      <t>(solo marcar una)</t>
    </r>
  </si>
  <si>
    <r>
      <t xml:space="preserve">Tipo de institución (constitución): </t>
    </r>
    <r>
      <rPr>
        <sz val="11"/>
        <color theme="1"/>
        <rFont val="Calibri"/>
        <family val="2"/>
        <scheme val="minor"/>
      </rPr>
      <t xml:space="preserve">(marcar con una X) </t>
    </r>
    <r>
      <rPr>
        <sz val="11"/>
        <color rgb="FFFF0000"/>
        <rFont val="Calibri"/>
        <family val="2"/>
        <scheme val="minor"/>
      </rPr>
      <t>(solo marcar una)</t>
    </r>
  </si>
  <si>
    <t>Empresa pública</t>
  </si>
  <si>
    <t>Asociación /Corporación</t>
  </si>
  <si>
    <t>Comunidad</t>
  </si>
  <si>
    <t>RESUMEN DE LA PROPUESTA</t>
  </si>
  <si>
    <r>
      <rPr>
        <b/>
        <sz val="11"/>
        <color theme="1"/>
        <rFont val="Calibri"/>
        <family val="2"/>
        <scheme val="minor"/>
      </rPr>
      <t>Con</t>
    </r>
    <r>
      <rPr>
        <sz val="11"/>
        <color theme="1"/>
        <rFont val="Calibri"/>
        <family val="2"/>
        <scheme val="minor"/>
      </rPr>
      <t xml:space="preserve"> fines de lucro</t>
    </r>
  </si>
  <si>
    <t>Riesgo</t>
  </si>
  <si>
    <t>Probabilidad</t>
  </si>
  <si>
    <t xml:space="preserve"> </t>
  </si>
  <si>
    <t>Estrategia de mitigación</t>
  </si>
  <si>
    <t>Fax :</t>
  </si>
  <si>
    <r>
      <t xml:space="preserve">Cargo que ocupa en la iniciativa: </t>
    </r>
    <r>
      <rPr>
        <sz val="11"/>
        <color rgb="FFFF0000"/>
        <rFont val="Calibri"/>
        <family val="2"/>
        <scheme val="minor"/>
      </rPr>
      <t>(hasta 50 caracteres)</t>
    </r>
  </si>
  <si>
    <r>
      <t xml:space="preserve">Experiencia en este cargo </t>
    </r>
    <r>
      <rPr>
        <sz val="11"/>
        <color rgb="FFFF0000"/>
        <rFont val="Calibri"/>
        <family val="2"/>
        <scheme val="minor"/>
      </rPr>
      <t>(años)</t>
    </r>
  </si>
  <si>
    <r>
      <t xml:space="preserve">Experiencia en implementar iniciativas parecidas </t>
    </r>
    <r>
      <rPr>
        <sz val="11"/>
        <color rgb="FFFF0000"/>
        <rFont val="Calibri"/>
        <family val="2"/>
        <scheme val="minor"/>
      </rPr>
      <t>(años, resumen breve de resultados hasta 100 caracteres)</t>
    </r>
  </si>
  <si>
    <r>
      <t xml:space="preserve">Experiencia en implementar iniciativas parecidas </t>
    </r>
    <r>
      <rPr>
        <sz val="11"/>
        <color rgb="FFFF0000"/>
        <rFont val="Calibri"/>
        <family val="2"/>
        <scheme val="minor"/>
      </rPr>
      <t>(años, resumen breve de resultados hasta 150 caracteres)</t>
    </r>
  </si>
  <si>
    <r>
      <t xml:space="preserve">Experiencia en trabajos parecidos al enfoque de la iniciativa </t>
    </r>
    <r>
      <rPr>
        <sz val="11"/>
        <color rgb="FFFF0000"/>
        <rFont val="Calibri"/>
        <family val="2"/>
        <scheme val="minor"/>
      </rPr>
      <t>(años, resumen breve de resultados hasta 150 caracteres)</t>
    </r>
  </si>
  <si>
    <r>
      <t xml:space="preserve">Años de existencia </t>
    </r>
    <r>
      <rPr>
        <sz val="11"/>
        <color rgb="FFFF0000"/>
        <rFont val="Calibri"/>
        <family val="2"/>
        <scheme val="minor"/>
      </rPr>
      <t>(años)</t>
    </r>
  </si>
  <si>
    <t>DESCRIPCION DE LA INICIATIVA</t>
  </si>
  <si>
    <t>Columna comprobación</t>
  </si>
  <si>
    <t>Monetario</t>
  </si>
  <si>
    <t>No monetario</t>
  </si>
  <si>
    <t>Total (%)</t>
  </si>
  <si>
    <t>FINANCIAMIENTO DEL PROYECTO DE APALANCAMIENTO</t>
  </si>
  <si>
    <r>
      <rPr>
        <b/>
        <sz val="20"/>
        <color theme="1"/>
        <rFont val="Calibri"/>
        <family val="2"/>
        <scheme val="minor"/>
      </rPr>
      <t>DATOS GENERALES DE LA INICIATIVA</t>
    </r>
    <r>
      <rPr>
        <b/>
        <sz val="11"/>
        <color theme="1"/>
        <rFont val="Calibri"/>
        <family val="2"/>
        <scheme val="minor"/>
      </rPr>
      <t xml:space="preserve"> 
</t>
    </r>
    <r>
      <rPr>
        <b/>
        <sz val="20"/>
        <color theme="1"/>
        <rFont val="Calibri"/>
        <family val="2"/>
        <scheme val="minor"/>
      </rPr>
      <t>Y DE LAS ENTIDADES PARTICIPANTES</t>
    </r>
  </si>
  <si>
    <t>Rubros</t>
  </si>
  <si>
    <t>Cuadro de comprobación</t>
  </si>
  <si>
    <t>Total (US$)</t>
  </si>
  <si>
    <r>
      <rPr>
        <b/>
        <sz val="11"/>
        <color theme="1"/>
        <rFont val="Calibri"/>
        <family val="2"/>
        <scheme val="minor"/>
      </rPr>
      <t>(1) TITULO DE LA INICIATIVA:</t>
    </r>
    <r>
      <rPr>
        <sz val="11"/>
        <color theme="1"/>
        <rFont val="Calibri"/>
        <family val="2"/>
        <scheme val="minor"/>
      </rPr>
      <t xml:space="preserve"> </t>
    </r>
    <r>
      <rPr>
        <sz val="11"/>
        <color rgb="FFFF0000"/>
        <rFont val="Calibri"/>
        <family val="2"/>
        <scheme val="minor"/>
      </rPr>
      <t>(hasta 60 caracteres)</t>
    </r>
  </si>
  <si>
    <r>
      <t xml:space="preserve"> (2) DURACIÓN DEL PROYECTO DE APALANCAMIENTO DE LA INICIATIVA A SER COFINANCIADO POR EL PROGRAMA AEA: </t>
    </r>
    <r>
      <rPr>
        <sz val="11"/>
        <color rgb="FFFF0000"/>
        <rFont val="Calibri"/>
        <family val="2"/>
        <scheme val="minor"/>
      </rPr>
      <t>(meses)</t>
    </r>
  </si>
  <si>
    <t>Cooperativa</t>
  </si>
  <si>
    <t>Entidad financiera</t>
  </si>
  <si>
    <t>ENTIDAD PROPONENTE (Acrónimo)</t>
  </si>
  <si>
    <t>TITULO</t>
  </si>
  <si>
    <r>
      <t xml:space="preserve">(4)TECNOLOGÍA Y/O SERVICIOS VALIDADOS: </t>
    </r>
    <r>
      <rPr>
        <sz val="11"/>
        <color rgb="FFFF0000"/>
        <rFont val="Calibri"/>
        <family val="2"/>
        <scheme val="minor"/>
      </rPr>
      <t>(hasta 800 caracteres)</t>
    </r>
  </si>
  <si>
    <r>
      <t xml:space="preserve">(5) TECNOLOGÍAS Y/O SERVICIOS APROPIADOS A LA REALIDAD SOCIO-AMBIENTAL DEL ÁREA DE IMPLEMENTACIÓN </t>
    </r>
    <r>
      <rPr>
        <sz val="11"/>
        <color rgb="FFFF0000"/>
        <rFont val="Calibri"/>
        <family val="2"/>
        <scheme val="minor"/>
      </rPr>
      <t>(hasta 2000 caracteres)</t>
    </r>
  </si>
  <si>
    <r>
      <t>FUENTES:</t>
    </r>
    <r>
      <rPr>
        <b/>
        <sz val="10"/>
        <color theme="1"/>
        <rFont val="Calibri"/>
        <family val="2"/>
        <scheme val="minor"/>
      </rPr>
      <t xml:space="preserve"> </t>
    </r>
    <r>
      <rPr>
        <sz val="10"/>
        <color rgb="FFFF0000"/>
        <rFont val="Calibri"/>
        <family val="2"/>
        <scheme val="minor"/>
      </rPr>
      <t>(de ser necesario, escribir fuentes que ayuden a justificar que una tecnología o servicio esta validada)</t>
    </r>
  </si>
  <si>
    <r>
      <t xml:space="preserve">(6) PERTINENCIA DEL MODELO DE NEGOCIO: </t>
    </r>
    <r>
      <rPr>
        <sz val="11"/>
        <color rgb="FFFF0000"/>
        <rFont val="Calibri"/>
        <family val="2"/>
        <scheme val="minor"/>
      </rPr>
      <t>(hasta 2000 caracteres)</t>
    </r>
  </si>
  <si>
    <r>
      <t xml:space="preserve">(7) COMPETENCIA Y VENTAJA COMPARATIVA : </t>
    </r>
    <r>
      <rPr>
        <sz val="11"/>
        <color rgb="FFFF0000"/>
        <rFont val="Calibri"/>
        <family val="2"/>
        <scheme val="minor"/>
      </rPr>
      <t>(hasta 1000 caracteres)</t>
    </r>
  </si>
  <si>
    <r>
      <t xml:space="preserve">(8) GOBERNANZA DE LA CADENA DE VALOR : </t>
    </r>
    <r>
      <rPr>
        <sz val="11"/>
        <color rgb="FFFF0000"/>
        <rFont val="Calibri"/>
        <family val="2"/>
        <scheme val="minor"/>
      </rPr>
      <t>(hasta 1000 caracteres)</t>
    </r>
  </si>
  <si>
    <r>
      <t xml:space="preserve">FUENTES: </t>
    </r>
    <r>
      <rPr>
        <sz val="11"/>
        <color rgb="FFFF0000"/>
        <rFont val="Calibri"/>
        <family val="2"/>
        <scheme val="minor"/>
      </rPr>
      <t xml:space="preserve"> (de ser necesario, escribir fuentes que ayuden a sustentar sus estimaciones sobre el potencial de crecimiento)</t>
    </r>
  </si>
  <si>
    <r>
      <t xml:space="preserve">(10) MODELO Y POTENCIAL DE CRECIMIENTO: </t>
    </r>
    <r>
      <rPr>
        <sz val="11"/>
        <color theme="1"/>
        <rFont val="Calibri"/>
        <family val="2"/>
        <scheme val="minor"/>
      </rPr>
      <t xml:space="preserve"> </t>
    </r>
    <r>
      <rPr>
        <sz val="11"/>
        <color rgb="FFFF0000"/>
        <rFont val="Calibri"/>
        <family val="2"/>
        <scheme val="minor"/>
      </rPr>
      <t>(hasta 2000 caracteres)</t>
    </r>
  </si>
  <si>
    <r>
      <t xml:space="preserve">(14) FINANCIAMIENTO Y RENTABILIDAD  </t>
    </r>
    <r>
      <rPr>
        <sz val="11"/>
        <color rgb="FFFF0000"/>
        <rFont val="Calibri"/>
        <family val="2"/>
        <scheme val="minor"/>
      </rPr>
      <t>(hasta 3000 caracteres)</t>
    </r>
  </si>
  <si>
    <r>
      <t xml:space="preserve">(15) IDENTIFICACIÓN, EVALUACIÓN Y MITIGACIÓN DE RIESGOS CRÍTICOS: </t>
    </r>
    <r>
      <rPr>
        <sz val="11"/>
        <color rgb="FFFF0000"/>
        <rFont val="Calibri"/>
        <family val="2"/>
        <scheme val="minor"/>
      </rPr>
      <t>(hasta 2000 caracteres)</t>
    </r>
  </si>
  <si>
    <t>Severidad</t>
  </si>
  <si>
    <t>(completar pestaña "FINANCIAMIENTO")</t>
  </si>
  <si>
    <r>
      <t xml:space="preserve">Tipo de gastos
</t>
    </r>
    <r>
      <rPr>
        <b/>
        <sz val="9"/>
        <color theme="1" tint="0.249977111117893"/>
        <rFont val="Calibri"/>
        <family val="2"/>
        <scheme val="minor"/>
      </rPr>
      <t>(ver gastos elegibles en Instructivo Administrativo)</t>
    </r>
  </si>
  <si>
    <t>¿El cofinanciamiento solicitado es menor o igual al 50% del total del proyecto?</t>
  </si>
  <si>
    <r>
      <t>(3) FINANCIAMIENTO TOTAL DEL PROYECTO:</t>
    </r>
    <r>
      <rPr>
        <sz val="11"/>
        <color rgb="FFFF0000"/>
        <rFont val="Calibri"/>
        <family val="2"/>
        <scheme val="minor"/>
      </rPr>
      <t xml:space="preserve"> (US$)</t>
    </r>
  </si>
  <si>
    <r>
      <t>(4) COFINANCIAMIENTO TOTAL SOLICITADO AL PROGRAMA AEA:</t>
    </r>
    <r>
      <rPr>
        <sz val="11"/>
        <color rgb="FFFF0000"/>
        <rFont val="Calibri"/>
        <family val="2"/>
        <scheme val="minor"/>
      </rPr>
      <t xml:space="preserve"> (US$)</t>
    </r>
  </si>
  <si>
    <r>
      <t>(5) APORTE DE CONTRAPARTIDA PARA LA EJECUCIÓN DEL PROYECTO:</t>
    </r>
    <r>
      <rPr>
        <sz val="11"/>
        <color rgb="FFFF0000"/>
        <rFont val="Calibri"/>
        <family val="2"/>
        <scheme val="minor"/>
      </rPr>
      <t xml:space="preserve"> (US$)</t>
    </r>
  </si>
  <si>
    <r>
      <t xml:space="preserve">(9) MERCADO PRINCIPAL DE LA INICIATIVA: </t>
    </r>
    <r>
      <rPr>
        <sz val="11"/>
        <color rgb="FFFF0000"/>
        <rFont val="Calibri"/>
        <family val="2"/>
        <scheme val="minor"/>
      </rPr>
      <t xml:space="preserve"> (hasta 200 caracteres)</t>
    </r>
  </si>
  <si>
    <t xml:space="preserve">(11) ENCARGADO/COORDINADOR DE LA INICIATIVA: </t>
  </si>
  <si>
    <t>(12) ENTIDAD PROPONENTE</t>
  </si>
  <si>
    <r>
      <t xml:space="preserve"> (13) ENTIDAD ASOCIADA I </t>
    </r>
    <r>
      <rPr>
        <sz val="11"/>
        <color theme="1"/>
        <rFont val="Calibri"/>
        <family val="2"/>
        <scheme val="minor"/>
      </rPr>
      <t xml:space="preserve">(de ser el caso)  </t>
    </r>
  </si>
  <si>
    <r>
      <t xml:space="preserve">(14) ENTIDAD ASOCIADA II </t>
    </r>
    <r>
      <rPr>
        <sz val="11"/>
        <color theme="1"/>
        <rFont val="Calibri"/>
        <family val="2"/>
        <scheme val="minor"/>
      </rPr>
      <t xml:space="preserve">(de ser el caso)  </t>
    </r>
  </si>
  <si>
    <r>
      <t xml:space="preserve">(15) ENTIDAD ASOCIADA III </t>
    </r>
    <r>
      <rPr>
        <sz val="11"/>
        <color theme="1"/>
        <rFont val="Calibri"/>
        <family val="2"/>
        <scheme val="minor"/>
      </rPr>
      <t xml:space="preserve">(de ser el caso)  </t>
    </r>
  </si>
  <si>
    <r>
      <t xml:space="preserve">(8) RESUMEN DEL PROPÓSITO: </t>
    </r>
    <r>
      <rPr>
        <sz val="11"/>
        <color rgb="FFFF0000"/>
        <rFont val="Calibri"/>
        <family val="2"/>
        <scheme val="minor"/>
      </rPr>
      <t>(hasta 300 caracteres)</t>
    </r>
  </si>
  <si>
    <r>
      <t>(6) PAÍS AL QUE POSTULA:</t>
    </r>
    <r>
      <rPr>
        <sz val="11"/>
        <color rgb="FFFF0000"/>
        <rFont val="Calibri"/>
        <family val="2"/>
        <scheme val="minor"/>
      </rPr>
      <t xml:space="preserve"> (país)</t>
    </r>
  </si>
  <si>
    <r>
      <t xml:space="preserve">(7) POSTULACIÓN INDIVIDUAL O ASOCIADA: </t>
    </r>
    <r>
      <rPr>
        <sz val="11"/>
        <color rgb="FFFF0000"/>
        <rFont val="Calibri"/>
        <family val="2"/>
        <scheme val="minor"/>
      </rPr>
      <t>(individual o asociada)</t>
    </r>
  </si>
  <si>
    <r>
      <t xml:space="preserve">(1) PROPÓSITO DE LA INICIATIVA: </t>
    </r>
    <r>
      <rPr>
        <sz val="11"/>
        <color rgb="FFFF0000"/>
        <rFont val="Calibri"/>
        <family val="2"/>
        <scheme val="minor"/>
      </rPr>
      <t>(hasta 1000 caracteres)</t>
    </r>
  </si>
  <si>
    <r>
      <t xml:space="preserve">(2) DESCRIPCIÓN DE LOS BENEFICIARIOS </t>
    </r>
    <r>
      <rPr>
        <sz val="11"/>
        <color rgb="FFFF0000"/>
        <rFont val="Calibri"/>
        <family val="2"/>
        <scheme val="minor"/>
      </rPr>
      <t>(hasta 800 caracteres)</t>
    </r>
  </si>
  <si>
    <r>
      <t>(3) VALOR AGREGADO PARA LOS BENEFICIARIOS</t>
    </r>
    <r>
      <rPr>
        <sz val="11"/>
        <color theme="1"/>
        <rFont val="Calibri"/>
        <family val="2"/>
        <scheme val="minor"/>
      </rPr>
      <t xml:space="preserve"> </t>
    </r>
    <r>
      <rPr>
        <sz val="11"/>
        <color rgb="FFFF0000"/>
        <rFont val="Calibri"/>
        <family val="2"/>
        <scheme val="minor"/>
      </rPr>
      <t>(hasta 800 caracteres)</t>
    </r>
  </si>
  <si>
    <r>
      <t xml:space="preserve">(9) NIVEL DE ALINEACIÓN CON LAS POLÍTICAS PÚBLICAS: </t>
    </r>
    <r>
      <rPr>
        <sz val="11"/>
        <color rgb="FFFF0000"/>
        <rFont val="Calibri"/>
        <family val="2"/>
        <scheme val="minor"/>
      </rPr>
      <t>(hasta 1000 caracteres)</t>
    </r>
  </si>
  <si>
    <r>
      <rPr>
        <b/>
        <sz val="11"/>
        <color theme="1"/>
        <rFont val="Calibri"/>
        <family val="2"/>
        <scheme val="minor"/>
      </rPr>
      <t>(10) ASPECTOS LEGALES DE ELEGIBILIDAD DE LA INICIATIVA :</t>
    </r>
    <r>
      <rPr>
        <sz val="11"/>
        <color theme="1"/>
        <rFont val="Calibri"/>
        <family val="2"/>
        <scheme val="minor"/>
      </rPr>
      <t xml:space="preserve"> </t>
    </r>
    <r>
      <rPr>
        <sz val="11"/>
        <color rgb="FFFF0000"/>
        <rFont val="Calibri"/>
        <family val="2"/>
        <scheme val="minor"/>
      </rPr>
      <t>(hasta 200 caracteres)</t>
    </r>
  </si>
  <si>
    <r>
      <t xml:space="preserve">Total Proyecto (US$)
</t>
    </r>
    <r>
      <rPr>
        <b/>
        <sz val="11"/>
        <color theme="1" tint="0.249977111117893"/>
        <rFont val="Calibri"/>
        <family val="2"/>
        <scheme val="minor"/>
      </rPr>
      <t>[A]+[B]+[C]</t>
    </r>
  </si>
  <si>
    <r>
      <rPr>
        <b/>
        <sz val="11"/>
        <color theme="1" tint="0.249977111117893"/>
        <rFont val="Calibri"/>
        <family val="2"/>
        <scheme val="minor"/>
      </rPr>
      <t xml:space="preserve">[A] </t>
    </r>
    <r>
      <rPr>
        <b/>
        <sz val="11"/>
        <color rgb="FF000000"/>
        <rFont val="Calibri"/>
        <family val="2"/>
        <scheme val="minor"/>
      </rPr>
      <t>Cofinanciamiento solicitado al Programa AEA (US$)</t>
    </r>
  </si>
  <si>
    <r>
      <rPr>
        <b/>
        <sz val="11"/>
        <color theme="1" tint="0.34998626667073579"/>
        <rFont val="Calibri"/>
        <family val="2"/>
      </rPr>
      <t xml:space="preserve">[B] </t>
    </r>
    <r>
      <rPr>
        <b/>
        <sz val="11"/>
        <color rgb="FF000000"/>
        <rFont val="Calibri"/>
        <family val="2"/>
        <scheme val="minor"/>
      </rPr>
      <t>Aporte de Cofinanciamiento de la Entidad Proponente (US$)</t>
    </r>
  </si>
  <si>
    <r>
      <rPr>
        <b/>
        <sz val="11"/>
        <color theme="1" tint="0.34998626667073579"/>
        <rFont val="Calibri"/>
        <family val="2"/>
        <scheme val="minor"/>
      </rPr>
      <t xml:space="preserve">[C] </t>
    </r>
    <r>
      <rPr>
        <b/>
        <sz val="11"/>
        <color rgb="FF000000"/>
        <rFont val="Calibri"/>
        <family val="2"/>
        <scheme val="minor"/>
      </rPr>
      <t>Aporte de Cofinanciamiento de Entidad(es) Asociada(s) y otras fuentes (US$)</t>
    </r>
  </si>
  <si>
    <t>¿El aporte no monetario es menor o igual al 40 % del valor del cofinanciamiento del Programa AEA al proyecto?</t>
  </si>
  <si>
    <r>
      <t xml:space="preserve">Aporte de contrapartida (EP , EA y otras fuentes) (US$)
</t>
    </r>
    <r>
      <rPr>
        <b/>
        <sz val="11"/>
        <color theme="1" tint="0.34998626667073579"/>
        <rFont val="Calibri"/>
        <family val="2"/>
        <scheme val="minor"/>
      </rPr>
      <t>[B]+[C]</t>
    </r>
  </si>
  <si>
    <r>
      <t xml:space="preserve">Ha sido Entidad Desarrolladora de algún proyecto en la primera y/o segunda convocatoria del programa AEA? </t>
    </r>
    <r>
      <rPr>
        <sz val="11"/>
        <color rgb="FFFF0000"/>
        <rFont val="Calibri"/>
        <family val="2"/>
        <scheme val="minor"/>
      </rPr>
      <t>(si o no)</t>
    </r>
  </si>
  <si>
    <t>(Con la finalidad de que pueda rellenar de manera oportuna el siguiente formato recomendamos leer el documento: "Guía para la preparación de perfiles" de la tercera convocatoria del Programa AEA. El mismo que ha sido preparado para facilitar el llenado del presente formato.)</t>
  </si>
  <si>
    <r>
      <t xml:space="preserve">De manera complementaria a lo explicado sobre la iniciativa en el punto 14: "Financiamiento y rentabilidad", en esta etapa se requiere identificar los rubros  principales y tipo/s de gasto/s previstos en cada uno (de manera referencial) para el Proyecto. De igual manera para cada rubro se debe identificar los aporte de cofinanciamiento del Programa AEA, Entidad Proponente y Entidades Asociadas (de ser el caso). </t>
    </r>
    <r>
      <rPr>
        <sz val="11"/>
        <color rgb="FF000000"/>
        <rFont val="Calibri"/>
        <family val="2"/>
        <scheme val="minor"/>
      </rPr>
      <t xml:space="preserve">De resultar seleccionado, este monto total de "Aporte cofinanciamiento solicitado al Programa AEA" será el máximo a ser cofinanciado por el Programa. Los rubros, tipos de gastos y montos para cada rubro son referenciales y pueden ser ajustados en la etapa 2. El presente presupuesto debe realizarse con el valor de venta, sin incluir el impuesto general a las ventas o al valor agregado. </t>
    </r>
  </si>
  <si>
    <t>¿El cofinanciamiento solicitado al Programa AEA es mayor o igual a 100,000 US$?</t>
  </si>
  <si>
    <t>¿El cofinanciamiento solicitado al Programa AEA es menor o igual  a 250,000 US$?</t>
  </si>
  <si>
    <r>
      <t xml:space="preserve">FUENTES: </t>
    </r>
    <r>
      <rPr>
        <sz val="11"/>
        <color rgb="FFFF0000"/>
        <rFont val="Calibri"/>
        <family val="2"/>
        <scheme val="minor"/>
      </rPr>
      <t>(de ser necesario, escribir fuentes que ayuden a justificar el nivel de alineción de su propuesta)</t>
    </r>
  </si>
  <si>
    <r>
      <t xml:space="preserve">(13) SOSTENIBILIDAD ECONÓMICA E IMPACTOS / RIESGOS ASOCIADOS: </t>
    </r>
    <r>
      <rPr>
        <sz val="11"/>
        <color rgb="FFFF0000"/>
        <rFont val="Calibri"/>
        <family val="2"/>
        <scheme val="minor"/>
      </rPr>
      <t>(hasta 1500 caracteres)</t>
    </r>
  </si>
  <si>
    <r>
      <t xml:space="preserve">(11) SOSTENIBILIDAD SOCIAL E IMPACTOS / RIESGOS ASOCIADOS: </t>
    </r>
    <r>
      <rPr>
        <sz val="11"/>
        <color rgb="FFFF0000"/>
        <rFont val="Calibri"/>
        <family val="2"/>
        <scheme val="minor"/>
      </rPr>
      <t>(hasta 1500 caracteres)</t>
    </r>
  </si>
  <si>
    <r>
      <t xml:space="preserve">(12) SOSTENIBILIDAD CLIMÁTICA E IMPACTOS / RIESGOS AMBIENTALES ASOCIADOS: </t>
    </r>
    <r>
      <rPr>
        <sz val="11"/>
        <color rgb="FFFF0000"/>
        <rFont val="Calibri"/>
        <family val="2"/>
        <scheme val="minor"/>
      </rPr>
      <t>(hasta 1500 caracteres)</t>
    </r>
  </si>
  <si>
    <t>14 meses</t>
  </si>
  <si>
    <t>Perú</t>
  </si>
  <si>
    <t>Asociada</t>
  </si>
  <si>
    <t>Josefa Barbara</t>
  </si>
  <si>
    <t>Leon Huaco</t>
  </si>
  <si>
    <t>08255972</t>
  </si>
  <si>
    <t>Ingeniero Industrial</t>
  </si>
  <si>
    <t>01-511- 2244282</t>
  </si>
  <si>
    <t>jbarbara_leon@yahoo.com</t>
  </si>
  <si>
    <t>Coordinadora de la iniciativa propuesta</t>
  </si>
  <si>
    <t>30 años</t>
  </si>
  <si>
    <t>Responsable de la conducion de proyectos de desarrollo social orientados a la mejora de la calidad de vida de poblaciones asentadas en zonas  periurbanas y rurales.</t>
  </si>
  <si>
    <t xml:space="preserve">Asociación Tecnología y Desarrollo  </t>
  </si>
  <si>
    <t>TECNIDES</t>
  </si>
  <si>
    <t xml:space="preserve">Josefa Barbara </t>
  </si>
  <si>
    <t>León Huaco</t>
  </si>
  <si>
    <t>´08255972</t>
  </si>
  <si>
    <t>Calle Uno (Ricardo Angulo) 735-Urb Corpac</t>
  </si>
  <si>
    <t>San Isidro - Lima</t>
  </si>
  <si>
    <t>tecnides@hotmail.com</t>
  </si>
  <si>
    <t>Desde 1993, implemntado proyectos de desarrollo orientados a la mejora de la calidad de vida de poblaciones en riesgo</t>
  </si>
  <si>
    <t xml:space="preserve">23 años </t>
  </si>
  <si>
    <t>No</t>
  </si>
  <si>
    <t>X</t>
  </si>
  <si>
    <t>Consultorías, asesorías y similares</t>
  </si>
  <si>
    <t>Personal</t>
  </si>
  <si>
    <t>Viajes</t>
  </si>
  <si>
    <t>Alimentos y Bebidas</t>
  </si>
  <si>
    <t>Alquileres</t>
  </si>
  <si>
    <t>Equipos</t>
  </si>
  <si>
    <t>Materiales, Insumos</t>
  </si>
  <si>
    <t>Servicios de Publicidad y difusión</t>
  </si>
  <si>
    <t>Otros Gastos</t>
  </si>
  <si>
    <t>Consultos, expertos y personal tecnico</t>
  </si>
  <si>
    <t>En Construcción</t>
  </si>
  <si>
    <t>Uso Superadobe y Energías Renovables en Zonas Altas Huánuco</t>
  </si>
  <si>
    <t>La tecnologia del Superadobe esta patentada  en USA (patente # 5934027, # 3195445), ha sido desarrollada por el  arquitecto iraní-estadounidense, Nadar Khalili, esta orientado a la construcción de viviendas asequibles y energéticamente eficientes donde toda la familia puede participar en su  construcción con una filosofía que lo sintetizó en “Tienes Tierra Tienes Casa” , a la fecha el Insituto Carl Earth con sede en California se dedica a su difusion y capacitacion y desarrollo de nuevas aplcaciones. 
Esta técnica ha obtenido los más altos galardones por parte de la American Society of Civil Engineers al ser adaptado para la construcción de campamentos base en la Luna y Marte. Su robustez ha sido testada con éxito en las peores condiciones sísmicas y climatológicas en California USA.</t>
  </si>
  <si>
    <t>Riesgo en la  participación de beneficiarios</t>
  </si>
  <si>
    <t>Trabajos de sensibilización y empoderamiento</t>
  </si>
  <si>
    <t>Abastecimiento oportuno de bienes y servicios</t>
  </si>
  <si>
    <t>Compra en bloque</t>
  </si>
  <si>
    <t>Retraso en la contrapartida</t>
  </si>
  <si>
    <t>Compromisos firmados y legalizados</t>
  </si>
  <si>
    <t>Riesgos financieros</t>
  </si>
  <si>
    <t>Solicitud oportuna de los fondos al cooperante</t>
  </si>
  <si>
    <t>Importación directa con anticipación al inicio obras</t>
  </si>
  <si>
    <t>Uso de energia solar para calentar la biomasa y biodigestores enterrados</t>
  </si>
  <si>
    <t>Capacidad de pago</t>
  </si>
  <si>
    <t xml:space="preserve">Oposición a las políticas que apoyan el proyecto </t>
  </si>
  <si>
    <t xml:space="preserve">Trabajos de sensibilización sobre las bondades del uso de la tecnologia del superadobe </t>
  </si>
  <si>
    <t xml:space="preserve">Es importante lograr el empoderamiento de los involucrados, quienes intervienen desde la formulación del perfil, dando información de base, disponibilidad de material, participación en taller para determinar las causas y efectos del problema identificado y las posibles soluciones como es la aceptación de la tecnología del superadobe.
La gobernanza de la cadena de valor es importante para el proyecto ya que se relaciona con la capacidad para determinar, controlar y/o coordinar las actividades de otros actores en la cadena de valor agregado. La dirección se encargará de organizar todas las actividades y monitorearlas a fin de optimizarlas. Las compras se realizaran en volumen para obtener mejores precios y menos costos de fletes. 
El modelo de gobernanza favorece la equidad entre los actores en términos sociales (género, inclusión), económicos (equidad) y de poder por que la dirección recae en un ente privado que dirigirá en base a los acuerdos debidamente firmados por los involucrados
</t>
  </si>
  <si>
    <t xml:space="preserve">El proyecto contempla aquellas medidas que reduzcan la emisión de gases de efecto invernadero como el metano que se produce en corrales del ganado, mejora la capacidad local de adaptarse y mitigar los efectos del cambio climático con una vivienda climatizada y reduce  el impacto negativo causados por los sismos. 
La sensibilidad y vulnerabilidad al cambio climático y su variabilidad en el mediano y largo plazo está controlada con la vivienda climatizada, además  contribuye a mejorar la capacidad de adaptación a un nuevo estilo de vida.
El proyecto toma en cuenta la probabilidad y frecuencia de desastres naturales, como los sismos y sus riesgos dado que las casas son antisísmicas, para los efectos de la lluvia se cuenta con los drenajes correspondientes, el sistema contribuye a mitigarlos.
El impacto es positivo porque se realizara la gestión de los residuos de casa, aguas residuales, residuos de  cosecha y el estiércol del ganado los cuales se van a tratar en un biodigestor para producción de biogás para la cocina y bioabono para el huerto. También se ha propuesto la gestión responsable de agua ya sea cosechada de la lluvia, nieve o manantiales.
El proyecto se enfoca en la población  de alta vulnerabilidad al cambio climático que vive en condiciones climatológicas extremas. 
Hace uso  de tecnologías renovables como la solar, eólica y biomasa con la  aplicación de medidas de eficiencia energética en el hábitat, mejorando así su capacidad de adaptación al cambio climático.
</t>
  </si>
  <si>
    <t>Abastecimiento de mangas para el superadobe</t>
  </si>
  <si>
    <t>Temperatura baja  para la producción de biogás</t>
  </si>
  <si>
    <t>Gestión oportuna para la obtención del bono familiar del Programa Habitad Rural del Fondo Mivienda del MVCS.</t>
  </si>
  <si>
    <t xml:space="preserve">Los beneficiarios directos del proyecto son 50 familias (aprox. 250 personas) del pueblo de Santa Rosa, Conchamarca, quienes se encuentran organizados a través de la Asociación PAPATY. El  48% son varones y el 52 % son mujeres, la población infantil es el 30 %.
Tres familias que viven en la parte alta (sobre 3550 msnm), seriamente afectados por el fríame van a recibir un módulo demostrativo integral  y el resto de beneficiarios van a ser usuarios del almacén de productos agrícolas, a estos últimos se les va a gestionar ante el Fondo Mivivienda del  MVCS  un bono familiar (RM 320-2009 Vivienda).
La  tecnología es inclusiva por que participan tanto hombres como mujeres en iguales condiciones dado que es de fácil aplicación con materiales disponibles en la zona como la tierra, ichu y cal.
</t>
  </si>
  <si>
    <t xml:space="preserve">El principal valor agregado para los beneficiarios es que al fin del proyecto podrán reducir en un 15% las pérdidas de sus cosechas por contar con un almacén adecuado con el consiguiente incremento de sus ingresos; 5 años después se logrará disminuir las enfermedades infecciosas respiratorias agudas en un 25%, logrando ahorros significativos en costos médicos, mejor rendimiento en el trabajo.
Asimismo el proyecto permitirá mejorar la nutrición y dieta de los pobladores; 5 años después se logrará disminuir en un 30% la mortandad de los hatos ganaderos en las zonas altas de Santa Rosa mejorando la producción e ingresos de los socios de PAPATY. 
Igualmente las familias podrán acceder al bono del Fondo de Mivivienda del MVCS al contar con un sistema no convencional registrado y certificado.
</t>
  </si>
  <si>
    <t xml:space="preserve">La Tecnología de los ecodomos de superadobe ha sido validada en contextos y condiciones similares en diferentes partes del mundo. Esta patentada y registrada en USA. Se ofrece gratuitamente a los necesitados del mundo y con licencia para uso comercial. En el presente caso la tecnología del superadobe se va certificar y registrar como un nuevo sistema constructivo no convencional en SENCICO utilizando un módulo a escala natural donde se evaluará su sismo resistencia, parámetros de temperatura, humedad relativa, sensación térmica al interior de la casa. 
La tecnología que se propone es diferente a otras por su forma de construcción circular, utilización del superadobe que ofrece resistencia a embates climáticos (nevadas, terremotos,  tornados) y su bajo índice de conductividad.
</t>
  </si>
  <si>
    <t xml:space="preserve">La tecnología es apropiada a la capacidad y disponibilidad de pago del beneficiario por que se emplea productos de la zona como es la tierra y otros materiales de la zona como la cal, ichu, paja, madera. La mano de obra lo pone el beneficiario y su familia.  
La tecnología por su simplicidad responde a las condiciones de los mercados existentes en el área de difusión ocasionados por el cambio climático que es generalizado en las zonas alto andinas del país. No requiere de servicios o productos adicionales para su buen funcionamiento porque todos los elementos son de naturaleza local o nacional.
La tecnología guarda estrecha relación con las condiciones socio-culturales de los beneficiarios porque se emplea materiales que conocen y actividades que realizan cotidianamente como es el uso del tapial, adobe tradicional, labores culturales en la actividad agrícola, pastoreo y muestran total respaldo a la alternativa  propuesta de contar con una vivienda climatizada que mejorará la calidad de vida de su familia. 
La tecnología es apropiada a las condiciones climáticas, geográficas, disponibilidad de recursos naturales como  la radiación solar, viento, biomasa, temperatura, etc., que facilitan su uso. La tecnología puede aplicarse a grupos poblacionales o dispersos.
El proyecto tiene los elementos necesarios para su ejecución exitosa, debido a que contempla el empleo de materiales que existen en la zona, haber sido validada en los EEUU cuyos resultados garantizan una vida útil de más de 30 años. Emplea productos del mercado nacional (alambre de púas, cal, mangas de plástico, placas drywall, sanitarios de bajo consumo de agua, accesorios, etc.,) y en la zona de intervención (paja, ichu, tierra, madera). El diseño del sistema trata de manera integral el problema de la vivienda rural de una familia dispersa que nunca ha sido atendida por el estado y puede ser replicado en zonas de similares características.
</t>
  </si>
  <si>
    <t xml:space="preserve">
El sistema  integral de vivienda propuesto incluye medidas de protección a la persona, con una vivienda climatizada con servicios de calefacción, energía fotovoltaica, agua potable, desagüe, pararrayos, complementado con un invernadero para producción de sus hortalizas, cobertizo para su hato ganadero (aprox. 50 cabezas.), almacén para forraje y tratamiento de las aguas residuales domésticas y estiércol de los animales para la producción de biogás y bobona. 
Con el proyecto se tiene previsto implementar tres módulos demostrativos de viviendas con Superadobe de 60 m2 cada uno y un almacén de 100 m2 para productos agrícolas con un ambiente para el guardián: Dichas viviendas serán autoconstruidas por los propios beneficiarios quienes serán adecuadamente capacitados y entrenados bajo el esquema en el Trabajo y para el Trabajo. Las viviendas serán monitoreadas con registros de temperatura, humedad relativa, CO2 así como la sensación térmica en el interior de la misma. 
Los canales de mercadeo serán las organizaciones de productores que tiene la misma necesidad, también se trabajará con el MVCS que tiene un programa de habitad rural, donde la demanda es de más de 650,000 viviendas
La fijación de precios estará dada por los costos de los materiales, el costo de asistencia técnica, la mano de obra participativa y otros. El pago será a través de un banco y en cuotas  accesibles o a través del programa habitad rural.
El  objetivo y las estrategias del negocio es contar con la tecnología constructiva no convencional del Superadobe validada, certificada y registrada para su difusión y transferencia a los Programas de Vivienda que viene promoviendo el gobierno central y regional, principalmente para las zonas alto andinas con un producto garantizado. Para la construcción se empleará la mano de obra de hombres y mujeres contribuyendo  a la igualdad de género, la reducción de desigualdades socioeconómicas e inclusión social.
</t>
  </si>
  <si>
    <t xml:space="preserve">Existen otros oferentes que ofrecen productos o servicios que también son capaces de solucionar los problemas identificados de los beneficiarios potenciales,  con viviendas climatizadas con cimiento de adobe rectangulares  tradicionales que no son antisísmicos y no cuentan con servicios elementales de luz agua y desagüe. Además las propuestas  no solucionan el problema en su integridad por que no ofrecen la protección a las unidades productivas, las que son el sustento de las familias, tampoco tocan la seguridad alimentaria. Hasta ahora sigue siendo un problema de gobierno las viviendas para combatir el cambio climático en las zonas alto andinas  
Los Ecodomos son de fácil construcción, menores costos, sismo resistente, alta eficiencia energética, bajo mantenimiento, larga durabilidad, estructura  abovedada, incombustibilidad, alta seguridad se puede construir en lugares remotos, disponibilidad de materiales entre otras ventajas más. 
</t>
  </si>
  <si>
    <t xml:space="preserve">El proyecto está alineado a las políticas del gobierno tal como lo establece el DS 064-2013- PCM "Plan Multisectorial para la Atención de Heladas y Fríaje 2013", que  menciona como objetivo articular esfuerzos multisectoriales para la preparación, respuesta y rehabilitación frente a la  temporada de heladas y fríaje, desarrollando estrategias de intervención del Gobierno Nacional en coordinación con los Gobiernos Regionales y Locales.
Por otro lado se crea el Programa de Apoyo al Hábitat Rural mediante DS 001-2012-Vivienda tiene como objeto contribuir a mejorar las condiciones habitacionales de la población asentada en los centros poblados rurales o asentada de manera dispersa y la RM 320-2009-Vivienda que otorga un bono familiar.
La  iniciativa se ubica dentro de un entorno político-administrativo que rige y determina su quehacer. Este entorno se materializa por políticas públicas y sus promulgaciones e instituciones a nivel local, regional y nacional que deben ser implementadas.
</t>
  </si>
  <si>
    <t xml:space="preserve"> El modelo se sustenta en la participación de los beneficiarios en la autoconstrucción  y en la dirección acertada. El crecimiento de la iniciativa es grande debido a que hasta la fecha no se han solucionado los problemas del cambio climático, solamente en el periodo 2003 - 2011 según INDECI los afectados  en la región Huánuco fueron 158,571 personas.
Este proceso puede ser ejecutado por una combinación de réplica y escalamiento, se va a replicar el módulo demostrativo de los tres beneficiarios y se va escalar a los 47 potenciales restantes de PAPATY.
El modelo de crecimiento permitirá alcanzar a más beneficiarios a los cuales se les capacitará en el Trabajo y para el Trabajo. Se prepararan los instructivos y guías para realizar las tareas constructivas.
De manera conservadora sólo en la Región Huánuco se pueden atender a más de 5,000  beneficiarios que  tienen los mismos problemas que los atendidos con el proyecto.  En Ambo se puede atender a los productores agropecuarios de Cayna, Colpas, Conchamarca, Huácar, Ñausa, San Francisco de Mosca, San Rafael, Tomaykichua. Yanacocha, Quio y otros.
Durante el proyecto se beneficiaran 50 familias con el uso del almacén de productos agrícolas y 3 familias con una vivienda integral y se proyectará para 47 beneficiarios más con el apoyo del programa habitad rural de MVCS. El escalamiento se logrará con extensionistas para cada zona de trabajo de 10 viviendas, los mismos que serán monitoreados y asistidos por un especialista.
Es un modelo sencillo y fácil de transferir, para que otras entidades puedan usarlo en otros mercados. Según INDECI en el 2011 los afectados por las heladas y el friaje fueron 272, 899 productores agropecuarios  por tal motivo el  potencial de crecimiento es grande, sobre todo por su bajo costo.
La estrategia de salida es dejar la tecnología a SENCICO para que capacite y forme extensionistas en cada una de sus 6 sedes para que puedan asistir a los pobladores que lo requieran.
</t>
  </si>
  <si>
    <t xml:space="preserve">El proyecto mantiene un enfoque de derechos humanos con la reducción de pobreza por el acceso a ingresos mejorados, aumento de productividad, seguridad alimentaria y mejor acceso al agua potable y saneamiento básico. Prioriza la equidad de género, inclusión social, reducción de desigualdades y la sostenibilidad de las soluciones en términos económicos, sociales, culturales y ambientales.
Con el proyecto se  disminuirá la vulnerabilidad  de niños y ancianos  a enfermedades respiratorias.
Con una vivienda climatizada con servicios básicos, las familias podrán realizar sus actividades normalmente contando con energías renovables como la solar, eólica y biogás. El modelo ofrece oportunidades de acceso a grupos de escasos recursos y a las poblaciones más vulnerables, Incluye impactos positivos y riesgos, así como estrategias para su optimización y mitigación.
Los impactos sociales del proyecto son: disminuir los efectos negativos de las bajas temperaturas y lluvias excesivas. Con el proyecto se estima que después del primer año se reducirá el 15 % la perdidas de sus cosechas por contar con un almacén, 5 años después, se logrará disminuir las enfermedades infecciosas respiratorias agudas en 25% y en  30% la mortandad de hatos ganaderos. También  con el proyecto se logrará disminuir el impacto causado por el frio durante los primeros años de vida de las personas; particularmente, el efecto en los niveles de educación, ingresos y tenencia de activos durables en la edad adulta.
</t>
  </si>
  <si>
    <t xml:space="preserve">El proyecto contribuirá al desarrollo económico de los familias porque con la mejora de la salud los personas elevaran su rendimiento en el trabajo, los invernaderos permitirán contar con alimentos  que no producían antes de la intervención, con la reducción de las pérdidas de las cosechas incrementaran su volúmenes de venta de sus productos y con la disminución de la mortandad del ganado, aumentará el hato. Todo lo mencionado contribuirá a la  mejora  de los ingresos de las familias ubicadas en forma dispersa sobre los 3,250 msnm en Santa Rosa, Conchamarca.
El proyecto generará oportunidades locales de  ingresos para hombres y mujeres, porque en la actividad agropecuaria en la zona participa toda la familia.
El proyecto tiene en cuenta la distribución equitativa de los beneficios que se generen, debido a que la mejora  de la producción agrícola, ganadera y la seguridad alimentaria es para toda la familia; además otro de los impactos positivos del proyecto es el uso de energías renovables  para todo el sistema tanto energía solar fotovoltaica, térmica, eólica y del gas natural producido en los biodigestores. Los riegos son de tipo social dado que los beneficiarios  no quieran participar en los trabajos, para lo cual se difundirá el proyecto de manera transparente, tratando de empoderar a cada uno de los miembros de la familia en el proceso de autoconstrucción como en la operación y mantenimiento de los mismos para asegurar su sostenibilidad en el tiempo.
</t>
  </si>
  <si>
    <t xml:space="preserve">Productores Asociados de Papa Amarilla Tumbay </t>
  </si>
  <si>
    <t>PAPATY</t>
  </si>
  <si>
    <t xml:space="preserve">Enrique </t>
  </si>
  <si>
    <t>León y Huaco</t>
  </si>
  <si>
    <t>Pueblo de Santa Rosa S/N</t>
  </si>
  <si>
    <t>Distrito de Conchamarca, provincia de Ambo, Región Huánuco</t>
  </si>
  <si>
    <t>062-512387</t>
  </si>
  <si>
    <t>papaty3000@hotmail.com</t>
  </si>
  <si>
    <t>www.papaty.com.pe</t>
  </si>
  <si>
    <t>Con aportes propios y cooperación se vienen ejecutando proyectos productivos, certificación orgánica de los principales cultivos como papas nativas.</t>
  </si>
  <si>
    <t xml:space="preserve">Asociación Productores </t>
  </si>
  <si>
    <t>SENCICO</t>
  </si>
  <si>
    <t>Servicio Nacianal de Capacitación para la Industria de la Construcción</t>
  </si>
  <si>
    <t>Daniel Hugo</t>
  </si>
  <si>
    <t>Valdizan Montenegro</t>
  </si>
  <si>
    <t>´03894795</t>
  </si>
  <si>
    <t>Av. De la Poesia 351</t>
  </si>
  <si>
    <t xml:space="preserve">San Borja, Lima </t>
  </si>
  <si>
    <t>01 511 2116300</t>
  </si>
  <si>
    <t xml:space="preserve">Institución Pública </t>
  </si>
  <si>
    <t xml:space="preserve">Desde hace 37 años realiza entre otros  capacitación, investigación, evaluación de sistemas constructivos innovadores  y normas técnicas  </t>
  </si>
  <si>
    <t>www.sencico.gob.pe</t>
  </si>
  <si>
    <t>dvaldizan@sencico.gob.pe</t>
  </si>
  <si>
    <t>´01958666</t>
  </si>
  <si>
    <t>01 511 2244282</t>
  </si>
  <si>
    <t>San Isidro</t>
  </si>
  <si>
    <t>Provincia de Lima  Metropolitana</t>
  </si>
  <si>
    <t>Calle Uno N° 735 - Urb. Corpac</t>
  </si>
  <si>
    <t>´02021839</t>
  </si>
  <si>
    <t>El propósito del proyecto es mejorar las condiciones de vida de los Productores Asociados de Papa Amarilla Tumbay - PAPATY, ubicados sobre los 3250 msnm en el  pueblo de Santa Rosa, distrito de Conchamarca, Huánuco a través de la tecnología del Superadobe para la autoconstrucción de sus viviendas sismo resistentes y climatizadas utilizando energías renovables como la solar para atender la demanda interna y eólica para la ventilación de la vivienda y un biodigestor para tratamiento de los residuos orgánicos y aguas residuales domésticas complementado con un invernadero para la producción de hortalizas, cobertizo para la protección del rebaño y un almacén de productos agrícolas (papas, olluco, oca, maca) de uso grupal que  permitan garantizar la seguridad alimentaria. En alianza estratégica con SENCICO, se va a proceder a la certificación y registro conforme la legislación vigente del nuevo sistema constructivo no convencional del Superadobe para su difusión y uso en el país.</t>
  </si>
  <si>
    <t>Mejorar las condiciones de vida de los Productores Asociados de Papa Amarilla Tumbay a través de la tecnología del Superadobe para la construcción de sus viviendas y un almacén sismo resistentes y climatizados utilizando energías renovables, así como el registro del nuevo sistema constructivo.</t>
  </si>
  <si>
    <t xml:space="preserve"> La tecnología del Superadobe ha sido licenciada para proyectos sociales por el Instituto Carl Earth de California USA y los resultados serán de libre disponibilidad para masificar su uso en el país.</t>
  </si>
  <si>
    <t>Las 50 familias beneficiarias están ubicados sobre los 3250 msnm en Santa Rosa, distrito de Conchamarca, Huánuco y el mercado potencial de réplica en el ámbito del distrito es de más de 5000 familias.</t>
  </si>
  <si>
    <t xml:space="preserve">Es necesario precisar que la presente propuesta viene siendo coordinada con la Dirección de Vivienda del Ministerio de Vivienda,  Construcción y Saneamiento – MVCS a fin de contar con un nuevo sistema constructivo integral no convencional  de bajo costo validado y registrado ante el ente competente  que permita tener acceso a los fondos y bonos que el sector viene impulsando preferentemente para las zona afectadas por el friaje y que se estima se tornaran severos en los próximos años producto del cambio climático que viene afectando al planeta. </t>
  </si>
  <si>
    <t xml:space="preserve">La alternativa de intervención seleccionada por TECNIDES, busca contribuir a la solución de la problemática descrita de manera integral técnica y socialmente con participación de la comunidad, con la finalidad de darle sostenibilidad al proyecto para lo cual se cuenta con el apoyo de la Gerencia de Investigación y Normalización de SENCICO, entidad que facilitará la difusión de los resultados y capacitación de los recursos humanos necesarios para su aplicación.
Por las bondades que ofrece el uso de los Ecodomos de Superadobe que se resumen entre otros en: elevado aislamiento térmico  a congelamiento exterior o calentamiento por incendios pues todas las  paredes que dan hacia el exterior al ser aislantes forman un termo panel continuo; elevada resistencia sísmica; blindaje difícil de romper con golpes directos, se tiene la certeza que será aceptado por la familias rurales y por el Fondo Mivivienda para la dotación de los bonos de vivienda rural.
</t>
  </si>
  <si>
    <t xml:space="preserve">La mejora de las condiciones de vida de los beneficiarios; así como de sus actividades productivas tanto pecuarias como agricolas va a permitir generar ingresos directos e indirectos tanto en el corto como en el mediano plazo.
En particular la introdución de un sistema de almacenaje para sus productos agrícolas representa un elemento clave sobre todo por el impacto positivo que tendrá en relación a las actividades económicas debido a que se reducirá de forma drástica las pérdidas de sus cosechas y animales ocasionadas principalmente por el exceso de lluvias y/o nieve que dificulta su traslado a sus viviendas o centro de venta. Los datos de campo indican que el 15% del cultivo de la papa nativa amarilla Tumbay, que es el cultivo principal se descarta por pudrición, al igual que el 10% de los cultivos de olluco y oca. En el caso de los ovinos criollos indican una pérdida de casi el 30% debido entre otras a enfermedades causadas por el friaje y falta de cobertizos. Estas pérdidas con la presente intervención serán revertidas y convertidas en ingresos adicionales para los agricultores socios de PAPATY.
El costo total del proyecto es de US $ 500,000; 50% será financiado por el Programa AEA, 24 % por la entidad proponente y 26% por SENCICO. TECNIDES, cubrirá el 14% del aporte monetario con recursos poprios provenientes del overhead que la institucion dispone de los proyectos que tiene aprobados y el aporte no monetario será cubierto con la puesta en servicio de sus profesionales especializados, know how, oficinas en Lima, vehículos, equipos de ingeniería y otros. SENCICO aportará la infraestructiura de su laboratorios, el terreno para la construccion del módulo a escala natural del econdomo de superadobe, certificación y registro del sistema constructivo no convencional a fin de poder replicar los resultados de la presente intervención, que servirá de apoyo a la Dirección de Vivienda del MVCS.  
El costo estimado de un Ecodomo de Superadobe de 60 m2 asciende a US $10,740. De este total el 50% sera cubierto con el bono familiar que otorga el Fondo Mivienda  segun RM 320/2009–VIVIENDA de S./17000) más el ahorro de S./ 702 que cada familia debe tener para acceder a dicho bono, el saldo será cubierto con el aporte de materiales (4%) y 46 % en mano de obra para la consttruccion de su vivienda.
Durante el proyecto se brindará un acompañamento profesional por expertos en la costrucción de los módulos y servicios básicos que serán cubiertos con recursos del proyecto.
Es necesario mencionar que el proyecto puede presentar pequeños problemas financieros y riesgos asociados, siendo el más sensible el referido al aporte del 4% de los beneficiarios. Pero tomando en cuenta que los beneficiarios pueden desde el principio conseguir impacto positivos en relación a la reducción de las pérdidas en sus cosechas y gastos médicos, esto debería darles la possibilidad de contar con mayor liquidez para cumplir sus comprmisos sin mayores contratiempos en forma oportuna.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</si>
</sst>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General_)"/>
    <numFmt numFmtId="165" formatCode="[$$-409]#,##0"/>
    <numFmt numFmtId="166" formatCode="[$$-409]#,##0_ ;[Red]\-[$$-409]#,##0\ "/>
  </numFmts>
  <fonts count="23" x14ac:knownFonts="1">
    <font>
      <sz val="11"/>
      <color theme="1"/>
      <name val="Calibri"/>
      <family val="2"/>
      <scheme val="minor"/>
    </font>
    <font>
      <sz val="11"/>
      <color rgb="FFFF0000"/>
      <name val="Calibri"/>
      <family val="2"/>
      <scheme val="minor"/>
    </font>
    <font>
      <b/>
      <sz val="11"/>
      <color theme="1"/>
      <name val="Calibri"/>
      <family val="2"/>
      <scheme val="minor"/>
    </font>
    <font>
      <sz val="12"/>
      <name val="Helv"/>
    </font>
    <font>
      <b/>
      <sz val="20"/>
      <color theme="1"/>
      <name val="Calibri"/>
      <family val="2"/>
      <scheme val="minor"/>
    </font>
    <font>
      <sz val="11"/>
      <color theme="1"/>
      <name val="Calibri"/>
      <family val="2"/>
      <scheme val="minor"/>
    </font>
    <font>
      <b/>
      <sz val="11"/>
      <color rgb="FF000000"/>
      <name val="Calibri"/>
      <family val="2"/>
      <scheme val="minor"/>
    </font>
    <font>
      <sz val="11"/>
      <color rgb="FF000000"/>
      <name val="Calibri"/>
      <family val="2"/>
      <scheme val="minor"/>
    </font>
    <font>
      <b/>
      <sz val="11"/>
      <color theme="1" tint="0.499984740745262"/>
      <name val="Calibri"/>
      <family val="2"/>
      <scheme val="minor"/>
    </font>
    <font>
      <sz val="11"/>
      <color theme="1" tint="0.499984740745262"/>
      <name val="Calibri"/>
      <family val="2"/>
      <scheme val="minor"/>
    </font>
    <font>
      <sz val="11"/>
      <color theme="1" tint="0.249977111117893"/>
      <name val="Calibri"/>
      <family val="2"/>
      <scheme val="minor"/>
    </font>
    <font>
      <b/>
      <sz val="9"/>
      <color theme="1" tint="0.249977111117893"/>
      <name val="Calibri"/>
      <family val="2"/>
      <scheme val="minor"/>
    </font>
    <font>
      <b/>
      <sz val="7"/>
      <color theme="1"/>
      <name val="Times New Roman"/>
      <family val="1"/>
    </font>
    <font>
      <u/>
      <sz val="11"/>
      <color theme="10"/>
      <name val="Calibri"/>
      <family val="2"/>
      <scheme val="minor"/>
    </font>
    <font>
      <sz val="11"/>
      <color theme="1"/>
      <name val="Calibri"/>
      <family val="2"/>
    </font>
    <font>
      <b/>
      <sz val="10"/>
      <color theme="1"/>
      <name val="Calibri"/>
      <family val="2"/>
      <scheme val="minor"/>
    </font>
    <font>
      <sz val="10"/>
      <color rgb="FFFF0000"/>
      <name val="Calibri"/>
      <family val="2"/>
      <scheme val="minor"/>
    </font>
    <font>
      <sz val="10"/>
      <color theme="1"/>
      <name val="Calibri"/>
      <family val="2"/>
      <scheme val="minor"/>
    </font>
    <font>
      <b/>
      <sz val="11"/>
      <color theme="1" tint="0.34998626667073579"/>
      <name val="Calibri"/>
      <family val="2"/>
      <scheme val="minor"/>
    </font>
    <font>
      <b/>
      <sz val="11"/>
      <color theme="1" tint="0.249977111117893"/>
      <name val="Calibri"/>
      <family val="2"/>
      <scheme val="minor"/>
    </font>
    <font>
      <b/>
      <sz val="11"/>
      <color theme="1" tint="0.34998626667073579"/>
      <name val="Calibri"/>
      <family val="2"/>
    </font>
    <font>
      <u/>
      <sz val="11"/>
      <name val="Calibri"/>
      <family val="2"/>
      <scheme val="minor"/>
    </font>
    <font>
      <sz val="11"/>
      <name val="Calibri"/>
      <family val="2"/>
      <scheme val="minor"/>
    </font>
  </fonts>
  <fills count="10">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9" tint="-0.249977111117893"/>
        <bgColor indexed="64"/>
      </patternFill>
    </fill>
    <fill>
      <patternFill patternType="solid">
        <fgColor theme="2" tint="-0.249977111117893"/>
        <bgColor indexed="64"/>
      </patternFill>
    </fill>
    <fill>
      <patternFill patternType="solid">
        <fgColor theme="4" tint="0.59999389629810485"/>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bottom/>
      <diagonal/>
    </border>
    <border>
      <left/>
      <right/>
      <top style="thin">
        <color indexed="64"/>
      </top>
      <bottom style="medium">
        <color indexed="64"/>
      </bottom>
      <diagonal/>
    </border>
    <border>
      <left/>
      <right/>
      <top style="thin">
        <color indexed="64"/>
      </top>
      <bottom style="thin">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top style="medium">
        <color indexed="64"/>
      </top>
      <bottom style="thin">
        <color indexed="64"/>
      </bottom>
      <diagonal/>
    </border>
    <border>
      <left/>
      <right/>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s>
  <cellStyleXfs count="4">
    <xf numFmtId="0" fontId="0" fillId="0" borderId="0"/>
    <xf numFmtId="164" fontId="3" fillId="0" borderId="0"/>
    <xf numFmtId="9" fontId="5" fillId="0" borderId="0" applyFont="0" applyFill="0" applyBorder="0" applyAlignment="0" applyProtection="0"/>
    <xf numFmtId="0" fontId="13" fillId="0" borderId="0" applyNumberFormat="0" applyFill="0" applyBorder="0" applyAlignment="0" applyProtection="0"/>
  </cellStyleXfs>
  <cellXfs count="173">
    <xf numFmtId="0" fontId="0" fillId="0" borderId="0" xfId="0"/>
    <xf numFmtId="0" fontId="2" fillId="2" borderId="1" xfId="0" applyFont="1" applyFill="1" applyBorder="1" applyAlignment="1" applyProtection="1">
      <alignment vertical="center" wrapText="1"/>
      <protection locked="0"/>
    </xf>
    <xf numFmtId="0" fontId="0" fillId="2" borderId="6" xfId="0" applyFill="1" applyBorder="1" applyAlignment="1" applyProtection="1">
      <alignment vertical="center" wrapText="1"/>
      <protection locked="0"/>
    </xf>
    <xf numFmtId="0" fontId="0" fillId="2" borderId="1" xfId="0" applyFill="1" applyBorder="1" applyAlignment="1" applyProtection="1">
      <alignment vertical="center" wrapText="1"/>
      <protection locked="0"/>
    </xf>
    <xf numFmtId="0" fontId="0" fillId="2" borderId="1" xfId="0" applyFill="1" applyBorder="1" applyProtection="1">
      <protection locked="0"/>
    </xf>
    <xf numFmtId="0" fontId="0" fillId="2" borderId="6" xfId="0" applyFill="1" applyBorder="1" applyProtection="1">
      <protection locked="0"/>
    </xf>
    <xf numFmtId="0" fontId="0" fillId="5" borderId="10" xfId="0" applyFill="1" applyBorder="1" applyAlignment="1" applyProtection="1">
      <alignment vertical="center" wrapText="1"/>
    </xf>
    <xf numFmtId="0" fontId="0" fillId="5" borderId="5" xfId="0" applyFill="1" applyBorder="1" applyAlignment="1" applyProtection="1">
      <alignment vertical="center" wrapText="1"/>
    </xf>
    <xf numFmtId="0" fontId="0" fillId="4" borderId="0" xfId="0" applyFill="1" applyProtection="1"/>
    <xf numFmtId="0" fontId="0" fillId="2" borderId="0" xfId="0" applyFill="1" applyProtection="1"/>
    <xf numFmtId="0" fontId="0" fillId="5" borderId="5" xfId="0" applyFill="1" applyBorder="1" applyAlignment="1" applyProtection="1">
      <alignment horizontal="justify" vertical="center" wrapText="1"/>
    </xf>
    <xf numFmtId="0" fontId="0" fillId="5" borderId="1" xfId="0" applyFill="1" applyBorder="1" applyAlignment="1" applyProtection="1">
      <alignment vertical="center" wrapText="1"/>
    </xf>
    <xf numFmtId="0" fontId="0" fillId="5" borderId="7" xfId="0" applyFill="1" applyBorder="1" applyAlignment="1" applyProtection="1">
      <alignment vertical="center" wrapText="1"/>
    </xf>
    <xf numFmtId="49" fontId="0" fillId="4" borderId="0" xfId="0" applyNumberFormat="1" applyFill="1" applyProtection="1"/>
    <xf numFmtId="0" fontId="0" fillId="5" borderId="10" xfId="0" applyFill="1" applyBorder="1" applyAlignment="1" applyProtection="1">
      <alignment horizontal="justify" vertical="center" wrapText="1"/>
    </xf>
    <xf numFmtId="0" fontId="2" fillId="4" borderId="0" xfId="0" applyFont="1" applyFill="1" applyAlignment="1" applyProtection="1">
      <alignment horizontal="left" vertical="center"/>
    </xf>
    <xf numFmtId="0" fontId="0" fillId="0" borderId="0" xfId="0" applyProtection="1"/>
    <xf numFmtId="0" fontId="2" fillId="4" borderId="0" xfId="0" applyFont="1" applyFill="1" applyProtection="1"/>
    <xf numFmtId="0" fontId="0" fillId="5" borderId="5" xfId="0" applyFill="1" applyBorder="1" applyAlignment="1" applyProtection="1">
      <alignment horizontal="left" vertical="center" wrapText="1"/>
    </xf>
    <xf numFmtId="0" fontId="4" fillId="4" borderId="0" xfId="0" applyFont="1" applyFill="1" applyAlignment="1" applyProtection="1">
      <alignment horizontal="left" vertical="center"/>
    </xf>
    <xf numFmtId="0" fontId="0" fillId="2" borderId="17" xfId="0" applyFill="1" applyBorder="1" applyAlignment="1" applyProtection="1">
      <alignment horizontal="center" vertical="center" wrapText="1"/>
      <protection locked="0"/>
    </xf>
    <xf numFmtId="0" fontId="0" fillId="2" borderId="6" xfId="0" applyFill="1" applyBorder="1" applyAlignment="1" applyProtection="1">
      <alignment horizontal="center" vertical="center" wrapText="1"/>
      <protection locked="0"/>
    </xf>
    <xf numFmtId="0" fontId="8" fillId="4" borderId="0" xfId="0" applyFont="1" applyFill="1" applyProtection="1"/>
    <xf numFmtId="0" fontId="9" fillId="4" borderId="0" xfId="0" applyFont="1" applyFill="1" applyProtection="1"/>
    <xf numFmtId="0" fontId="9" fillId="4" borderId="0" xfId="0" applyFont="1" applyFill="1" applyAlignment="1" applyProtection="1">
      <alignment horizontal="center"/>
    </xf>
    <xf numFmtId="165" fontId="7" fillId="0" borderId="11" xfId="0" applyNumberFormat="1" applyFont="1" applyBorder="1" applyAlignment="1" applyProtection="1">
      <alignment horizontal="center" vertical="center" wrapText="1"/>
      <protection locked="0"/>
    </xf>
    <xf numFmtId="165" fontId="7" fillId="0" borderId="12" xfId="0" applyNumberFormat="1" applyFont="1" applyBorder="1" applyAlignment="1" applyProtection="1">
      <alignment horizontal="center" vertical="center" wrapText="1"/>
      <protection locked="0"/>
    </xf>
    <xf numFmtId="165" fontId="7" fillId="0" borderId="1" xfId="0" applyNumberFormat="1" applyFont="1" applyBorder="1" applyAlignment="1" applyProtection="1">
      <alignment horizontal="center" vertical="center" wrapText="1"/>
      <protection locked="0"/>
    </xf>
    <xf numFmtId="165" fontId="7" fillId="0" borderId="6" xfId="0" applyNumberFormat="1" applyFont="1" applyBorder="1" applyAlignment="1" applyProtection="1">
      <alignment horizontal="center" vertical="center" wrapText="1"/>
      <protection locked="0"/>
    </xf>
    <xf numFmtId="165" fontId="6" fillId="7" borderId="30" xfId="0" applyNumberFormat="1" applyFont="1" applyFill="1" applyBorder="1" applyAlignment="1" applyProtection="1">
      <alignment horizontal="center" vertical="center" wrapText="1"/>
    </xf>
    <xf numFmtId="165" fontId="6" fillId="7" borderId="28" xfId="0" applyNumberFormat="1" applyFont="1" applyFill="1" applyBorder="1" applyAlignment="1" applyProtection="1">
      <alignment horizontal="center" vertical="center" wrapText="1"/>
    </xf>
    <xf numFmtId="165" fontId="6" fillId="7" borderId="37" xfId="0" applyNumberFormat="1" applyFont="1" applyFill="1" applyBorder="1" applyAlignment="1" applyProtection="1">
      <alignment horizontal="center" vertical="center" wrapText="1"/>
    </xf>
    <xf numFmtId="165" fontId="6" fillId="7" borderId="25" xfId="0" applyNumberFormat="1" applyFont="1" applyFill="1" applyBorder="1" applyAlignment="1" applyProtection="1">
      <alignment horizontal="center" vertical="center" wrapText="1"/>
    </xf>
    <xf numFmtId="165" fontId="7" fillId="0" borderId="10" xfId="0" applyNumberFormat="1" applyFont="1" applyBorder="1" applyAlignment="1" applyProtection="1">
      <alignment horizontal="center" vertical="center" wrapText="1"/>
      <protection locked="0"/>
    </xf>
    <xf numFmtId="165" fontId="7" fillId="0" borderId="5" xfId="0" applyNumberFormat="1" applyFont="1" applyBorder="1" applyAlignment="1" applyProtection="1">
      <alignment horizontal="center" vertical="center" wrapText="1"/>
      <protection locked="0"/>
    </xf>
    <xf numFmtId="0" fontId="6" fillId="7" borderId="7" xfId="0" applyFont="1" applyFill="1" applyBorder="1" applyAlignment="1" applyProtection="1">
      <alignment horizontal="center" vertical="center" wrapText="1"/>
    </xf>
    <xf numFmtId="0" fontId="6" fillId="7" borderId="9" xfId="0" applyFont="1" applyFill="1" applyBorder="1" applyAlignment="1" applyProtection="1">
      <alignment horizontal="center" vertical="center" wrapText="1"/>
    </xf>
    <xf numFmtId="165" fontId="6" fillId="7" borderId="5" xfId="0" applyNumberFormat="1" applyFont="1" applyFill="1" applyBorder="1" applyAlignment="1" applyProtection="1">
      <alignment horizontal="center" vertical="center" wrapText="1"/>
    </xf>
    <xf numFmtId="165" fontId="6" fillId="7" borderId="6" xfId="0" applyNumberFormat="1" applyFont="1" applyFill="1" applyBorder="1" applyAlignment="1" applyProtection="1">
      <alignment horizontal="center" vertical="center" wrapText="1"/>
    </xf>
    <xf numFmtId="9" fontId="6" fillId="7" borderId="7" xfId="2" applyFont="1" applyFill="1" applyBorder="1" applyAlignment="1" applyProtection="1">
      <alignment horizontal="center" vertical="center" wrapText="1"/>
    </xf>
    <xf numFmtId="9" fontId="6" fillId="7" borderId="9" xfId="2" applyFont="1" applyFill="1" applyBorder="1" applyAlignment="1" applyProtection="1">
      <alignment horizontal="center" vertical="center" wrapText="1"/>
    </xf>
    <xf numFmtId="165" fontId="7" fillId="0" borderId="32" xfId="0" applyNumberFormat="1" applyFont="1" applyBorder="1" applyAlignment="1" applyProtection="1">
      <alignment horizontal="center" vertical="center" wrapText="1"/>
      <protection locked="0"/>
    </xf>
    <xf numFmtId="165" fontId="7" fillId="0" borderId="22" xfId="0" applyNumberFormat="1" applyFont="1" applyBorder="1" applyAlignment="1" applyProtection="1">
      <alignment horizontal="center" vertical="center" wrapText="1"/>
      <protection locked="0"/>
    </xf>
    <xf numFmtId="0" fontId="10" fillId="4" borderId="0" xfId="0" applyFont="1" applyFill="1" applyAlignment="1" applyProtection="1">
      <alignment horizontal="center"/>
    </xf>
    <xf numFmtId="0" fontId="2" fillId="5" borderId="5" xfId="0" applyFont="1" applyFill="1" applyBorder="1" applyAlignment="1" applyProtection="1">
      <alignment horizontal="left" vertical="top" wrapText="1"/>
    </xf>
    <xf numFmtId="0" fontId="0" fillId="5" borderId="40" xfId="0" applyFill="1" applyBorder="1" applyAlignment="1" applyProtection="1">
      <alignment vertical="center" wrapText="1"/>
    </xf>
    <xf numFmtId="0" fontId="0" fillId="2" borderId="41" xfId="0" applyFill="1" applyBorder="1" applyProtection="1">
      <protection locked="0"/>
    </xf>
    <xf numFmtId="0" fontId="0" fillId="2" borderId="42" xfId="0" applyFill="1" applyBorder="1" applyProtection="1">
      <protection locked="0"/>
    </xf>
    <xf numFmtId="0" fontId="2" fillId="3" borderId="27" xfId="0" applyFont="1" applyFill="1" applyBorder="1" applyAlignment="1" applyProtection="1">
      <alignment vertical="center" wrapText="1"/>
    </xf>
    <xf numFmtId="0" fontId="0" fillId="0" borderId="29" xfId="0" applyFont="1" applyBorder="1" applyAlignment="1" applyProtection="1">
      <alignment vertical="center" wrapText="1"/>
      <protection locked="0"/>
    </xf>
    <xf numFmtId="9" fontId="6" fillId="7" borderId="24" xfId="0" applyNumberFormat="1" applyFont="1" applyFill="1" applyBorder="1" applyAlignment="1" applyProtection="1">
      <alignment horizontal="center" vertical="center" wrapText="1"/>
    </xf>
    <xf numFmtId="0" fontId="6" fillId="9" borderId="7" xfId="0" applyFont="1" applyFill="1" applyBorder="1" applyAlignment="1" applyProtection="1">
      <alignment horizontal="center" vertical="center" wrapText="1"/>
    </xf>
    <xf numFmtId="0" fontId="6" fillId="9" borderId="8" xfId="0" applyFont="1" applyFill="1" applyBorder="1" applyAlignment="1" applyProtection="1">
      <alignment horizontal="center" vertical="center" wrapText="1"/>
    </xf>
    <xf numFmtId="0" fontId="6" fillId="9" borderId="9" xfId="0" applyFont="1" applyFill="1" applyBorder="1" applyAlignment="1" applyProtection="1">
      <alignment horizontal="center" vertical="center" wrapText="1"/>
    </xf>
    <xf numFmtId="165" fontId="6" fillId="9" borderId="22" xfId="0" applyNumberFormat="1" applyFont="1" applyFill="1" applyBorder="1" applyAlignment="1" applyProtection="1">
      <alignment horizontal="center" vertical="center" wrapText="1"/>
    </xf>
    <xf numFmtId="165" fontId="6" fillId="9" borderId="5" xfId="0" applyNumberFormat="1" applyFont="1" applyFill="1" applyBorder="1" applyAlignment="1" applyProtection="1">
      <alignment horizontal="center" vertical="center" wrapText="1"/>
    </xf>
    <xf numFmtId="165" fontId="6" fillId="9" borderId="1" xfId="0" applyNumberFormat="1" applyFont="1" applyFill="1" applyBorder="1" applyAlignment="1" applyProtection="1">
      <alignment horizontal="center" vertical="center" wrapText="1"/>
    </xf>
    <xf numFmtId="165" fontId="6" fillId="9" borderId="6" xfId="0" applyNumberFormat="1" applyFont="1" applyFill="1" applyBorder="1" applyAlignment="1" applyProtection="1">
      <alignment horizontal="center" vertical="center" wrapText="1"/>
    </xf>
    <xf numFmtId="9" fontId="6" fillId="9" borderId="19" xfId="2" applyFont="1" applyFill="1" applyBorder="1" applyAlignment="1" applyProtection="1">
      <alignment horizontal="center" vertical="center" wrapText="1"/>
    </xf>
    <xf numFmtId="9" fontId="6" fillId="9" borderId="7" xfId="2" applyFont="1" applyFill="1" applyBorder="1" applyAlignment="1" applyProtection="1">
      <alignment horizontal="center" vertical="center" wrapText="1"/>
    </xf>
    <xf numFmtId="9" fontId="6" fillId="9" borderId="8" xfId="2" applyFont="1" applyFill="1" applyBorder="1" applyAlignment="1" applyProtection="1">
      <alignment horizontal="center" vertical="center" wrapText="1"/>
    </xf>
    <xf numFmtId="9" fontId="6" fillId="9" borderId="9" xfId="2" applyFont="1" applyFill="1" applyBorder="1" applyAlignment="1" applyProtection="1">
      <alignment horizontal="center" vertical="center" wrapText="1"/>
    </xf>
    <xf numFmtId="0" fontId="2" fillId="5" borderId="5" xfId="0" applyFont="1" applyFill="1" applyBorder="1" applyAlignment="1" applyProtection="1">
      <alignment horizontal="left" vertical="center" wrapText="1"/>
    </xf>
    <xf numFmtId="0" fontId="0" fillId="0" borderId="5"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6" xfId="0" applyFont="1" applyBorder="1" applyAlignment="1" applyProtection="1">
      <alignment horizontal="left" vertical="center" wrapText="1"/>
      <protection locked="0"/>
    </xf>
    <xf numFmtId="0" fontId="0" fillId="0" borderId="7" xfId="0" applyFont="1" applyBorder="1" applyAlignment="1" applyProtection="1">
      <alignment horizontal="left" vertical="center" wrapText="1"/>
      <protection locked="0"/>
    </xf>
    <xf numFmtId="0" fontId="0" fillId="0" borderId="8" xfId="0" applyFont="1" applyBorder="1" applyAlignment="1" applyProtection="1">
      <alignment horizontal="left" vertical="center" wrapText="1"/>
      <protection locked="0"/>
    </xf>
    <xf numFmtId="0" fontId="0" fillId="0" borderId="9" xfId="0" applyFont="1" applyBorder="1" applyAlignment="1" applyProtection="1">
      <alignment horizontal="left" vertical="center" wrapText="1"/>
      <protection locked="0"/>
    </xf>
    <xf numFmtId="165" fontId="7" fillId="7" borderId="10" xfId="0" applyNumberFormat="1" applyFont="1" applyFill="1" applyBorder="1" applyAlignment="1" applyProtection="1">
      <alignment horizontal="center" vertical="center" wrapText="1"/>
    </xf>
    <xf numFmtId="165" fontId="7" fillId="7" borderId="12" xfId="0" applyNumberFormat="1" applyFont="1" applyFill="1" applyBorder="1" applyAlignment="1" applyProtection="1">
      <alignment horizontal="center" vertical="center" wrapText="1"/>
    </xf>
    <xf numFmtId="165" fontId="7" fillId="7" borderId="5" xfId="0" applyNumberFormat="1" applyFont="1" applyFill="1" applyBorder="1" applyAlignment="1" applyProtection="1">
      <alignment horizontal="center" vertical="center" wrapText="1"/>
    </xf>
    <xf numFmtId="165" fontId="7" fillId="7" borderId="6" xfId="0" applyNumberFormat="1" applyFont="1" applyFill="1" applyBorder="1" applyAlignment="1" applyProtection="1">
      <alignment horizontal="center" vertical="center" wrapText="1"/>
    </xf>
    <xf numFmtId="165" fontId="0" fillId="4" borderId="0" xfId="0" applyNumberFormat="1" applyFill="1" applyProtection="1"/>
    <xf numFmtId="0" fontId="14" fillId="4" borderId="0" xfId="0" applyFont="1" applyFill="1" applyProtection="1"/>
    <xf numFmtId="0" fontId="12" fillId="4" borderId="0" xfId="0" applyFont="1" applyFill="1" applyAlignment="1" applyProtection="1">
      <alignment horizontal="justify" vertical="center"/>
    </xf>
    <xf numFmtId="0" fontId="13" fillId="4" borderId="0" xfId="3" applyFill="1" applyAlignment="1" applyProtection="1">
      <alignment horizontal="justify" vertical="center"/>
    </xf>
    <xf numFmtId="0" fontId="0" fillId="4" borderId="0" xfId="0" applyFill="1" applyAlignment="1" applyProtection="1">
      <alignment horizontal="justify" vertical="center"/>
    </xf>
    <xf numFmtId="0" fontId="13" fillId="4" borderId="0" xfId="3" applyFill="1" applyAlignment="1" applyProtection="1">
      <alignment vertical="center"/>
    </xf>
    <xf numFmtId="0" fontId="7" fillId="0" borderId="35" xfId="0" applyFont="1" applyFill="1" applyBorder="1" applyAlignment="1" applyProtection="1">
      <alignment horizontal="left" vertical="center" wrapText="1"/>
      <protection locked="0"/>
    </xf>
    <xf numFmtId="0" fontId="7" fillId="0" borderId="38" xfId="0" applyFont="1" applyFill="1" applyBorder="1" applyAlignment="1" applyProtection="1">
      <alignment horizontal="left" vertical="center" wrapText="1"/>
      <protection locked="0"/>
    </xf>
    <xf numFmtId="0" fontId="7" fillId="0" borderId="20" xfId="0" applyFont="1" applyFill="1" applyBorder="1" applyAlignment="1" applyProtection="1">
      <alignment horizontal="left" vertical="center" wrapText="1"/>
      <protection locked="0"/>
    </xf>
    <xf numFmtId="0" fontId="2" fillId="5" borderId="1" xfId="0" applyFont="1" applyFill="1" applyBorder="1" applyAlignment="1" applyProtection="1">
      <alignment horizontal="left" vertical="center" wrapText="1"/>
    </xf>
    <xf numFmtId="0" fontId="2" fillId="5" borderId="6" xfId="0" applyFont="1" applyFill="1" applyBorder="1" applyAlignment="1" applyProtection="1">
      <alignment horizontal="left" vertical="center" wrapText="1"/>
    </xf>
    <xf numFmtId="166" fontId="0" fillId="8" borderId="6" xfId="0" applyNumberFormat="1" applyFill="1" applyBorder="1" applyAlignment="1" applyProtection="1">
      <alignment horizontal="center" vertical="center" wrapText="1"/>
    </xf>
    <xf numFmtId="0" fontId="2" fillId="2" borderId="1" xfId="0" applyFont="1" applyFill="1" applyBorder="1" applyAlignment="1" applyProtection="1">
      <alignment vertical="center" wrapText="1"/>
    </xf>
    <xf numFmtId="0" fontId="0" fillId="2" borderId="6" xfId="0" applyFill="1" applyBorder="1" applyAlignment="1" applyProtection="1">
      <alignment vertical="center" wrapText="1"/>
    </xf>
    <xf numFmtId="0" fontId="0" fillId="0" borderId="1" xfId="0" applyBorder="1" applyProtection="1">
      <protection locked="0"/>
    </xf>
    <xf numFmtId="0" fontId="0" fillId="0" borderId="1" xfId="0" applyFont="1" applyBorder="1" applyProtection="1">
      <protection locked="0"/>
    </xf>
    <xf numFmtId="0" fontId="0" fillId="0" borderId="5" xfId="0" applyFont="1" applyBorder="1" applyAlignment="1" applyProtection="1">
      <alignment horizontal="left" vertical="center" wrapText="1"/>
      <protection locked="0"/>
    </xf>
    <xf numFmtId="0" fontId="0" fillId="0" borderId="6" xfId="0" applyFont="1" applyBorder="1" applyAlignment="1" applyProtection="1">
      <alignment horizontal="left" vertical="center" wrapText="1"/>
      <protection locked="0"/>
    </xf>
    <xf numFmtId="0" fontId="0" fillId="0" borderId="1" xfId="0" applyFont="1" applyBorder="1" applyAlignment="1" applyProtection="1">
      <alignment horizontal="center" vertical="center" wrapText="1"/>
      <protection locked="0"/>
    </xf>
    <xf numFmtId="0" fontId="2" fillId="2" borderId="1" xfId="0" applyFont="1" applyFill="1" applyBorder="1" applyAlignment="1" applyProtection="1">
      <alignment horizontal="center" vertical="center" wrapText="1"/>
      <protection locked="0"/>
    </xf>
    <xf numFmtId="0" fontId="0" fillId="2" borderId="18" xfId="0" applyFill="1" applyBorder="1" applyAlignment="1" applyProtection="1">
      <alignment horizontal="left" vertical="center" wrapText="1"/>
      <protection locked="0"/>
    </xf>
    <xf numFmtId="0" fontId="0" fillId="2" borderId="22" xfId="0" applyFill="1" applyBorder="1" applyAlignment="1" applyProtection="1">
      <alignment horizontal="left" vertical="center" wrapText="1"/>
      <protection locked="0"/>
    </xf>
    <xf numFmtId="0" fontId="0" fillId="2" borderId="17" xfId="0" applyFill="1" applyBorder="1" applyAlignment="1" applyProtection="1">
      <alignment horizontal="left" vertical="center" wrapText="1"/>
      <protection locked="0"/>
    </xf>
    <xf numFmtId="0" fontId="0" fillId="2" borderId="18" xfId="0" applyFill="1" applyBorder="1" applyAlignment="1" applyProtection="1">
      <alignment horizontal="center" vertical="center" wrapText="1"/>
      <protection locked="0"/>
    </xf>
    <xf numFmtId="0" fontId="0" fillId="2" borderId="22" xfId="0" applyFill="1" applyBorder="1" applyAlignment="1" applyProtection="1">
      <alignment horizontal="center" vertical="center" wrapText="1"/>
      <protection locked="0"/>
    </xf>
    <xf numFmtId="0" fontId="0" fillId="2" borderId="17" xfId="0" applyFill="1" applyBorder="1" applyAlignment="1" applyProtection="1">
      <alignment horizontal="center" vertical="center" wrapText="1"/>
      <protection locked="0"/>
    </xf>
    <xf numFmtId="0" fontId="13" fillId="2" borderId="1" xfId="3"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6" xfId="0" applyFill="1" applyBorder="1" applyAlignment="1" applyProtection="1">
      <alignment horizontal="left" vertical="center" wrapText="1"/>
      <protection locked="0"/>
    </xf>
    <xf numFmtId="0" fontId="2" fillId="3" borderId="5" xfId="0" applyFont="1" applyFill="1" applyBorder="1" applyAlignment="1" applyProtection="1">
      <alignment horizontal="left" vertical="center" wrapText="1"/>
    </xf>
    <xf numFmtId="0" fontId="2" fillId="3" borderId="1" xfId="0" applyFont="1" applyFill="1" applyBorder="1" applyAlignment="1" applyProtection="1">
      <alignment horizontal="left" vertical="center" wrapText="1"/>
    </xf>
    <xf numFmtId="0" fontId="2" fillId="3" borderId="6" xfId="0" applyFont="1" applyFill="1" applyBorder="1" applyAlignment="1" applyProtection="1">
      <alignment horizontal="left" vertical="center" wrapText="1"/>
    </xf>
    <xf numFmtId="0" fontId="0" fillId="2" borderId="19" xfId="0" applyFill="1" applyBorder="1" applyAlignment="1" applyProtection="1">
      <protection locked="0"/>
    </xf>
    <xf numFmtId="0" fontId="0" fillId="2" borderId="21" xfId="0" applyFill="1" applyBorder="1" applyAlignment="1" applyProtection="1">
      <protection locked="0"/>
    </xf>
    <xf numFmtId="0" fontId="0" fillId="2" borderId="16" xfId="0" applyFill="1" applyBorder="1" applyAlignment="1" applyProtection="1">
      <protection locked="0"/>
    </xf>
    <xf numFmtId="0" fontId="2" fillId="6" borderId="13" xfId="0" applyFont="1" applyFill="1" applyBorder="1" applyAlignment="1" applyProtection="1">
      <alignment horizontal="left" vertical="center" wrapText="1"/>
    </xf>
    <xf numFmtId="0" fontId="2" fillId="6" borderId="14" xfId="0" applyFont="1" applyFill="1" applyBorder="1" applyAlignment="1" applyProtection="1">
      <alignment horizontal="left" vertical="center" wrapText="1"/>
    </xf>
    <xf numFmtId="0" fontId="2" fillId="6" borderId="15" xfId="0" applyFont="1" applyFill="1" applyBorder="1" applyAlignment="1" applyProtection="1">
      <alignment horizontal="left" vertical="center" wrapText="1"/>
    </xf>
    <xf numFmtId="0" fontId="0" fillId="2" borderId="11" xfId="0" applyFill="1" applyBorder="1" applyAlignment="1" applyProtection="1">
      <alignment horizontal="left" vertical="center" wrapText="1"/>
      <protection locked="0"/>
    </xf>
    <xf numFmtId="0" fontId="0" fillId="2" borderId="12" xfId="0" applyFill="1" applyBorder="1" applyAlignment="1" applyProtection="1">
      <alignment horizontal="left" vertical="center" wrapText="1"/>
      <protection locked="0"/>
    </xf>
    <xf numFmtId="0" fontId="0" fillId="4" borderId="0" xfId="0" applyFill="1" applyAlignment="1" applyProtection="1">
      <alignment horizontal="left" vertical="center" wrapText="1"/>
    </xf>
    <xf numFmtId="14" fontId="0" fillId="2" borderId="1" xfId="0" applyNumberFormat="1" applyFill="1" applyBorder="1" applyAlignment="1" applyProtection="1">
      <alignment horizontal="left" vertical="center" wrapText="1"/>
      <protection locked="0"/>
    </xf>
    <xf numFmtId="0" fontId="0" fillId="2" borderId="1" xfId="0" quotePrefix="1" applyNumberFormat="1" applyFill="1" applyBorder="1" applyAlignment="1" applyProtection="1">
      <alignment horizontal="left" vertical="center" wrapText="1"/>
      <protection locked="0"/>
    </xf>
    <xf numFmtId="0" fontId="0" fillId="2" borderId="1" xfId="0" applyNumberFormat="1" applyFill="1" applyBorder="1" applyAlignment="1" applyProtection="1">
      <alignment horizontal="left" vertical="center" wrapText="1"/>
      <protection locked="0"/>
    </xf>
    <xf numFmtId="0" fontId="0" fillId="2" borderId="6" xfId="0" applyNumberFormat="1" applyFill="1" applyBorder="1" applyAlignment="1" applyProtection="1">
      <alignment horizontal="left" vertical="center" wrapText="1"/>
      <protection locked="0"/>
    </xf>
    <xf numFmtId="0" fontId="2" fillId="5" borderId="5" xfId="0" applyFont="1" applyFill="1" applyBorder="1" applyAlignment="1" applyProtection="1">
      <alignment horizontal="left" vertical="center" wrapText="1"/>
    </xf>
    <xf numFmtId="0" fontId="0" fillId="5" borderId="1" xfId="0" applyFill="1" applyBorder="1" applyAlignment="1" applyProtection="1">
      <alignment horizontal="left" vertical="center" wrapText="1"/>
    </xf>
    <xf numFmtId="0" fontId="2" fillId="6" borderId="2" xfId="0" applyFont="1" applyFill="1" applyBorder="1" applyAlignment="1" applyProtection="1">
      <alignment horizontal="left" vertical="center" wrapText="1"/>
    </xf>
    <xf numFmtId="0" fontId="2" fillId="6" borderId="3" xfId="0" applyFont="1" applyFill="1" applyBorder="1" applyAlignment="1" applyProtection="1">
      <alignment horizontal="left" vertical="center" wrapText="1"/>
    </xf>
    <xf numFmtId="0" fontId="2" fillId="6" borderId="4" xfId="0" applyFont="1" applyFill="1" applyBorder="1" applyAlignment="1" applyProtection="1">
      <alignment horizontal="left" vertical="center" wrapText="1"/>
    </xf>
    <xf numFmtId="0" fontId="0" fillId="2" borderId="8" xfId="0" applyFill="1" applyBorder="1" applyAlignment="1" applyProtection="1">
      <alignment horizontal="left" vertical="center" wrapText="1"/>
      <protection locked="0"/>
    </xf>
    <xf numFmtId="0" fontId="0" fillId="2" borderId="9" xfId="0" applyFill="1" applyBorder="1" applyAlignment="1" applyProtection="1">
      <alignment horizontal="left" vertical="center" wrapText="1"/>
      <protection locked="0"/>
    </xf>
    <xf numFmtId="0" fontId="2" fillId="4" borderId="0" xfId="0" applyFont="1" applyFill="1" applyAlignment="1" applyProtection="1">
      <alignment horizontal="center" vertical="center" wrapText="1"/>
    </xf>
    <xf numFmtId="1" fontId="0" fillId="2" borderId="1" xfId="0" quotePrefix="1" applyNumberFormat="1" applyFill="1" applyBorder="1" applyAlignment="1" applyProtection="1">
      <alignment horizontal="left" vertical="center" wrapText="1"/>
      <protection locked="0"/>
    </xf>
    <xf numFmtId="1" fontId="0" fillId="2" borderId="1" xfId="0" applyNumberFormat="1" applyFill="1" applyBorder="1" applyAlignment="1" applyProtection="1">
      <alignment horizontal="left" vertical="center" wrapText="1"/>
      <protection locked="0"/>
    </xf>
    <xf numFmtId="1" fontId="0" fillId="2" borderId="6" xfId="0" applyNumberFormat="1" applyFill="1" applyBorder="1" applyAlignment="1" applyProtection="1">
      <alignment horizontal="left" vertical="center" wrapText="1"/>
      <protection locked="0"/>
    </xf>
    <xf numFmtId="0" fontId="21" fillId="2" borderId="1" xfId="3" applyFont="1" applyFill="1" applyBorder="1" applyAlignment="1" applyProtection="1">
      <alignment horizontal="left" vertical="center" wrapText="1"/>
      <protection locked="0"/>
    </xf>
    <xf numFmtId="0" fontId="22" fillId="2" borderId="1" xfId="0" applyFont="1" applyFill="1" applyBorder="1" applyAlignment="1" applyProtection="1">
      <alignment horizontal="left" vertical="center" wrapText="1"/>
      <protection locked="0"/>
    </xf>
    <xf numFmtId="0" fontId="22" fillId="2" borderId="6" xfId="0" applyFont="1" applyFill="1" applyBorder="1" applyAlignment="1" applyProtection="1">
      <alignment horizontal="left" vertical="center" wrapText="1"/>
      <protection locked="0"/>
    </xf>
    <xf numFmtId="0" fontId="2" fillId="6" borderId="26" xfId="0" applyFont="1" applyFill="1" applyBorder="1" applyAlignment="1" applyProtection="1">
      <alignment horizontal="left" vertical="center" wrapText="1"/>
    </xf>
    <xf numFmtId="0" fontId="2" fillId="6" borderId="23" xfId="0" applyFont="1" applyFill="1" applyBorder="1" applyAlignment="1" applyProtection="1">
      <alignment horizontal="left" vertical="center" wrapText="1"/>
    </xf>
    <xf numFmtId="0" fontId="2" fillId="6" borderId="25" xfId="0" applyFont="1" applyFill="1" applyBorder="1" applyAlignment="1" applyProtection="1">
      <alignment horizontal="left" vertical="center" wrapText="1"/>
    </xf>
    <xf numFmtId="0" fontId="2" fillId="3" borderId="2" xfId="0" applyFont="1" applyFill="1" applyBorder="1" applyAlignment="1" applyProtection="1">
      <alignment horizontal="left" vertical="center"/>
    </xf>
    <xf numFmtId="0" fontId="2" fillId="3" borderId="3" xfId="0" applyFont="1" applyFill="1" applyBorder="1" applyAlignment="1" applyProtection="1">
      <alignment horizontal="left" vertical="center"/>
    </xf>
    <xf numFmtId="0" fontId="2" fillId="3" borderId="4" xfId="0" applyFont="1" applyFill="1" applyBorder="1" applyAlignment="1" applyProtection="1">
      <alignment horizontal="left" vertical="center"/>
    </xf>
    <xf numFmtId="0" fontId="17" fillId="4" borderId="46" xfId="0" applyFont="1" applyFill="1" applyBorder="1" applyAlignment="1" applyProtection="1">
      <alignment horizontal="left" vertical="center" wrapText="1"/>
    </xf>
    <xf numFmtId="0" fontId="0" fillId="0" borderId="5"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6" xfId="0" applyFont="1" applyBorder="1" applyAlignment="1" applyProtection="1">
      <alignment horizontal="left" vertical="center" wrapText="1"/>
      <protection locked="0"/>
    </xf>
    <xf numFmtId="0" fontId="0" fillId="0" borderId="7" xfId="0" applyFont="1" applyBorder="1" applyAlignment="1" applyProtection="1">
      <alignment horizontal="left" vertical="center" wrapText="1"/>
      <protection locked="0"/>
    </xf>
    <xf numFmtId="0" fontId="0" fillId="0" borderId="8" xfId="0" applyFont="1" applyBorder="1" applyAlignment="1" applyProtection="1">
      <alignment horizontal="left" vertical="center" wrapText="1"/>
      <protection locked="0"/>
    </xf>
    <xf numFmtId="0" fontId="0" fillId="0" borderId="9" xfId="0" applyFont="1" applyBorder="1" applyAlignment="1" applyProtection="1">
      <alignment horizontal="left" vertical="center" wrapText="1"/>
      <protection locked="0"/>
    </xf>
    <xf numFmtId="0" fontId="2" fillId="3" borderId="2" xfId="0" applyFont="1" applyFill="1" applyBorder="1" applyAlignment="1" applyProtection="1">
      <alignment horizontal="left" vertical="center" wrapText="1"/>
    </xf>
    <xf numFmtId="0" fontId="2" fillId="3" borderId="3" xfId="0" applyFont="1" applyFill="1" applyBorder="1" applyAlignment="1" applyProtection="1">
      <alignment horizontal="left" vertical="center" wrapText="1"/>
    </xf>
    <xf numFmtId="0" fontId="2" fillId="3" borderId="4" xfId="0" applyFont="1" applyFill="1" applyBorder="1" applyAlignment="1" applyProtection="1">
      <alignment horizontal="left" vertical="center" wrapText="1"/>
    </xf>
    <xf numFmtId="0" fontId="2" fillId="3" borderId="43" xfId="0" applyFont="1" applyFill="1" applyBorder="1" applyAlignment="1" applyProtection="1">
      <alignment horizontal="left" vertical="center" wrapText="1"/>
    </xf>
    <xf numFmtId="0" fontId="2" fillId="3" borderId="44" xfId="0" applyFont="1" applyFill="1" applyBorder="1" applyAlignment="1" applyProtection="1">
      <alignment horizontal="left" vertical="center" wrapText="1"/>
    </xf>
    <xf numFmtId="0" fontId="2" fillId="3" borderId="45" xfId="0" applyFont="1" applyFill="1" applyBorder="1" applyAlignment="1" applyProtection="1">
      <alignment horizontal="left" vertical="center" wrapText="1"/>
    </xf>
    <xf numFmtId="0" fontId="0" fillId="0" borderId="34" xfId="0" applyFont="1" applyBorder="1" applyAlignment="1" applyProtection="1">
      <alignment horizontal="left" vertical="center" wrapText="1"/>
      <protection locked="0"/>
    </xf>
    <xf numFmtId="0" fontId="0" fillId="0" borderId="21" xfId="0" applyFont="1" applyBorder="1" applyAlignment="1" applyProtection="1">
      <alignment horizontal="left" vertical="center" wrapText="1"/>
      <protection locked="0"/>
    </xf>
    <xf numFmtId="0" fontId="0" fillId="0" borderId="16" xfId="0" applyFont="1" applyBorder="1" applyAlignment="1" applyProtection="1">
      <alignment horizontal="left" vertical="center" wrapText="1"/>
      <protection locked="0"/>
    </xf>
    <xf numFmtId="0" fontId="0" fillId="0" borderId="8" xfId="0" applyFont="1" applyFill="1" applyBorder="1" applyAlignment="1" applyProtection="1">
      <alignment horizontal="left" vertical="top"/>
    </xf>
    <xf numFmtId="0" fontId="0" fillId="0" borderId="9" xfId="0" applyFont="1" applyFill="1" applyBorder="1" applyAlignment="1" applyProtection="1">
      <alignment horizontal="left" vertical="top"/>
    </xf>
    <xf numFmtId="0" fontId="0" fillId="0" borderId="7" xfId="0" applyFont="1" applyFill="1" applyBorder="1" applyAlignment="1" applyProtection="1">
      <alignment horizontal="left" vertical="top"/>
    </xf>
    <xf numFmtId="0" fontId="6" fillId="9" borderId="33" xfId="0" applyFont="1" applyFill="1" applyBorder="1" applyAlignment="1" applyProtection="1">
      <alignment horizontal="center" vertical="center" wrapText="1"/>
    </xf>
    <xf numFmtId="0" fontId="6" fillId="9" borderId="39" xfId="0" applyFont="1" applyFill="1" applyBorder="1" applyAlignment="1" applyProtection="1">
      <alignment horizontal="center" vertical="center" wrapText="1"/>
    </xf>
    <xf numFmtId="0" fontId="6" fillId="7" borderId="36" xfId="0" applyFont="1" applyFill="1" applyBorder="1" applyAlignment="1" applyProtection="1">
      <alignment horizontal="center" vertical="center" wrapText="1"/>
    </xf>
    <xf numFmtId="0" fontId="6" fillId="7" borderId="34" xfId="0" applyFont="1" applyFill="1" applyBorder="1" applyAlignment="1" applyProtection="1">
      <alignment horizontal="center" vertical="center" wrapText="1"/>
    </xf>
    <xf numFmtId="0" fontId="6" fillId="7" borderId="26" xfId="0" applyFont="1" applyFill="1" applyBorder="1" applyAlignment="1" applyProtection="1">
      <alignment horizontal="right" vertical="center" wrapText="1"/>
    </xf>
    <xf numFmtId="0" fontId="6" fillId="7" borderId="25" xfId="0" applyFont="1" applyFill="1" applyBorder="1" applyAlignment="1" applyProtection="1">
      <alignment horizontal="right" vertical="center" wrapText="1"/>
    </xf>
    <xf numFmtId="0" fontId="6" fillId="7" borderId="27" xfId="0" applyFont="1" applyFill="1" applyBorder="1" applyAlignment="1" applyProtection="1">
      <alignment horizontal="center" vertical="center" wrapText="1"/>
    </xf>
    <xf numFmtId="0" fontId="6" fillId="7" borderId="29" xfId="0" applyFont="1" applyFill="1" applyBorder="1" applyAlignment="1" applyProtection="1">
      <alignment horizontal="center" vertical="center" wrapText="1"/>
    </xf>
    <xf numFmtId="0" fontId="6" fillId="9" borderId="31" xfId="0" applyFont="1" applyFill="1" applyBorder="1" applyAlignment="1" applyProtection="1">
      <alignment horizontal="center" vertical="center" wrapText="1"/>
    </xf>
    <xf numFmtId="0" fontId="6" fillId="9" borderId="21" xfId="0" applyFont="1" applyFill="1" applyBorder="1" applyAlignment="1" applyProtection="1">
      <alignment horizontal="center" vertical="center" wrapText="1"/>
    </xf>
    <xf numFmtId="0" fontId="6" fillId="9" borderId="2" xfId="0" applyFont="1" applyFill="1" applyBorder="1" applyAlignment="1" applyProtection="1">
      <alignment horizontal="center" vertical="center" wrapText="1"/>
    </xf>
    <xf numFmtId="0" fontId="6" fillId="9" borderId="3" xfId="0" applyFont="1" applyFill="1" applyBorder="1" applyAlignment="1" applyProtection="1">
      <alignment horizontal="center" vertical="center" wrapText="1"/>
    </xf>
    <xf numFmtId="0" fontId="6" fillId="7" borderId="2" xfId="0" applyFont="1" applyFill="1" applyBorder="1" applyAlignment="1" applyProtection="1">
      <alignment horizontal="center" vertical="center" wrapText="1"/>
    </xf>
    <xf numFmtId="0" fontId="6" fillId="7" borderId="4" xfId="0" applyFont="1" applyFill="1" applyBorder="1" applyAlignment="1" applyProtection="1">
      <alignment horizontal="center" vertical="center" wrapText="1"/>
    </xf>
    <xf numFmtId="0" fontId="6" fillId="7" borderId="0" xfId="0" applyFont="1" applyFill="1" applyBorder="1" applyAlignment="1" applyProtection="1">
      <alignment horizontal="left" vertical="center" wrapText="1"/>
    </xf>
    <xf numFmtId="0" fontId="2" fillId="4" borderId="0" xfId="0" applyFont="1" applyFill="1" applyAlignment="1" applyProtection="1">
      <alignment horizontal="center"/>
    </xf>
  </cellXfs>
  <cellStyles count="4">
    <cellStyle name="Hipervínculo" xfId="3" builtinId="8"/>
    <cellStyle name="Normal" xfId="0" builtinId="0"/>
    <cellStyle name="Normal 2" xfId="1"/>
    <cellStyle name="Porcentaje" xfId="2" builtinId="5"/>
  </cellStyles>
  <dxfs count="11">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papaty3000@hotmail.com" TargetMode="External"/><Relationship Id="rId7" Type="http://schemas.openxmlformats.org/officeDocument/2006/relationships/printerSettings" Target="../printerSettings/printerSettings1.bin"/><Relationship Id="rId2" Type="http://schemas.openxmlformats.org/officeDocument/2006/relationships/hyperlink" Target="mailto:tecnides@hotmail.com" TargetMode="External"/><Relationship Id="rId1" Type="http://schemas.openxmlformats.org/officeDocument/2006/relationships/hyperlink" Target="mailto:jbarbara_leon@yahoo.com" TargetMode="External"/><Relationship Id="rId6" Type="http://schemas.openxmlformats.org/officeDocument/2006/relationships/hyperlink" Target="mailto:dvaldizan@sencico.gob.pe" TargetMode="External"/><Relationship Id="rId5" Type="http://schemas.openxmlformats.org/officeDocument/2006/relationships/hyperlink" Target="http://www.sencico.gob.pe/" TargetMode="External"/><Relationship Id="rId4" Type="http://schemas.openxmlformats.org/officeDocument/2006/relationships/hyperlink" Target="http://www.papaty.com.p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J428"/>
  <sheetViews>
    <sheetView tabSelected="1" topLeftCell="A71" zoomScaleNormal="100" zoomScaleSheetLayoutView="120" workbookViewId="0">
      <selection activeCell="C16" sqref="C16:F16"/>
    </sheetView>
  </sheetViews>
  <sheetFormatPr baseColWidth="10" defaultColWidth="30.7109375" defaultRowHeight="15" x14ac:dyDescent="0.25"/>
  <cols>
    <col min="1" max="1" width="3.140625" style="8" customWidth="1"/>
    <col min="2" max="2" width="33.5703125" style="9" customWidth="1"/>
    <col min="3" max="3" width="4.7109375" style="9" customWidth="1"/>
    <col min="4" max="4" width="31.140625" style="9" customWidth="1"/>
    <col min="5" max="5" width="4.7109375" style="9" customWidth="1"/>
    <col min="6" max="6" width="29.85546875" style="8" customWidth="1"/>
    <col min="7" max="7" width="1.85546875" style="8" customWidth="1"/>
    <col min="8" max="8" width="38.28515625" style="8" customWidth="1"/>
    <col min="9" max="88" width="30.7109375" style="8"/>
    <col min="89" max="16384" width="30.7109375" style="9"/>
  </cols>
  <sheetData>
    <row r="1" spans="2:8" s="8" customFormat="1" ht="6" customHeight="1" x14ac:dyDescent="0.25"/>
    <row r="2" spans="2:8" s="8" customFormat="1" ht="48" customHeight="1" x14ac:dyDescent="0.25">
      <c r="B2" s="125" t="s">
        <v>52</v>
      </c>
      <c r="C2" s="125"/>
      <c r="D2" s="125"/>
      <c r="E2" s="125"/>
      <c r="F2" s="125"/>
    </row>
    <row r="3" spans="2:8" s="8" customFormat="1" ht="5.25" customHeight="1" x14ac:dyDescent="0.25"/>
    <row r="4" spans="2:8" s="8" customFormat="1" ht="48.75" customHeight="1" x14ac:dyDescent="0.25">
      <c r="B4" s="113" t="s">
        <v>100</v>
      </c>
      <c r="C4" s="113"/>
      <c r="D4" s="113"/>
      <c r="E4" s="113"/>
      <c r="F4" s="113"/>
    </row>
    <row r="5" spans="2:8" s="8" customFormat="1" ht="5.25" customHeight="1" thickBot="1" x14ac:dyDescent="0.3"/>
    <row r="6" spans="2:8" s="8" customFormat="1" x14ac:dyDescent="0.25">
      <c r="B6" s="120" t="s">
        <v>33</v>
      </c>
      <c r="C6" s="121"/>
      <c r="D6" s="121"/>
      <c r="E6" s="121"/>
      <c r="F6" s="122"/>
    </row>
    <row r="7" spans="2:8" s="8" customFormat="1" ht="36" customHeight="1" x14ac:dyDescent="0.25">
      <c r="B7" s="7" t="s">
        <v>56</v>
      </c>
      <c r="C7" s="115" t="s">
        <v>143</v>
      </c>
      <c r="D7" s="116"/>
      <c r="E7" s="116"/>
      <c r="F7" s="117"/>
      <c r="H7" s="13"/>
    </row>
    <row r="8" spans="2:8" s="8" customFormat="1" ht="34.5" customHeight="1" x14ac:dyDescent="0.25">
      <c r="B8" s="118" t="s">
        <v>57</v>
      </c>
      <c r="C8" s="119"/>
      <c r="D8" s="119"/>
      <c r="E8" s="119"/>
      <c r="F8" s="21" t="s">
        <v>108</v>
      </c>
    </row>
    <row r="9" spans="2:8" s="8" customFormat="1" ht="25.5" customHeight="1" x14ac:dyDescent="0.25">
      <c r="B9" s="118" t="s">
        <v>76</v>
      </c>
      <c r="C9" s="119"/>
      <c r="D9" s="119"/>
      <c r="E9" s="119"/>
      <c r="F9" s="84">
        <f>'FINANCIAMIENTO PROYECTO'!D20</f>
        <v>500000</v>
      </c>
      <c r="H9" s="8" t="s">
        <v>73</v>
      </c>
    </row>
    <row r="10" spans="2:8" s="8" customFormat="1" ht="24" customHeight="1" x14ac:dyDescent="0.25">
      <c r="B10" s="118" t="s">
        <v>77</v>
      </c>
      <c r="C10" s="119"/>
      <c r="D10" s="119"/>
      <c r="E10" s="119"/>
      <c r="F10" s="84">
        <f>'FINANCIAMIENTO PROYECTO'!E20</f>
        <v>250000</v>
      </c>
      <c r="H10" s="8" t="s">
        <v>73</v>
      </c>
    </row>
    <row r="11" spans="2:8" s="8" customFormat="1" ht="24" customHeight="1" x14ac:dyDescent="0.25">
      <c r="B11" s="118" t="s">
        <v>78</v>
      </c>
      <c r="C11" s="119"/>
      <c r="D11" s="119"/>
      <c r="E11" s="119"/>
      <c r="F11" s="84">
        <f>'FINANCIAMIENTO PROYECTO'!J20+'FINANCIAMIENTO PROYECTO'!K20</f>
        <v>250000</v>
      </c>
      <c r="H11" s="8" t="s">
        <v>73</v>
      </c>
    </row>
    <row r="12" spans="2:8" ht="21.75" customHeight="1" x14ac:dyDescent="0.25">
      <c r="B12" s="118" t="s">
        <v>86</v>
      </c>
      <c r="C12" s="119"/>
      <c r="D12" s="119"/>
      <c r="E12" s="119"/>
      <c r="F12" s="20" t="s">
        <v>109</v>
      </c>
    </row>
    <row r="13" spans="2:8" ht="23.25" customHeight="1" x14ac:dyDescent="0.25">
      <c r="B13" s="118" t="s">
        <v>87</v>
      </c>
      <c r="C13" s="119"/>
      <c r="D13" s="119"/>
      <c r="E13" s="119"/>
      <c r="F13" s="21" t="s">
        <v>110</v>
      </c>
    </row>
    <row r="14" spans="2:8" ht="90.75" customHeight="1" x14ac:dyDescent="0.25">
      <c r="B14" s="62" t="s">
        <v>85</v>
      </c>
      <c r="C14" s="100" t="s">
        <v>203</v>
      </c>
      <c r="D14" s="100"/>
      <c r="E14" s="100"/>
      <c r="F14" s="101"/>
    </row>
    <row r="15" spans="2:8" ht="80.25" customHeight="1" x14ac:dyDescent="0.25">
      <c r="B15" s="44" t="s">
        <v>79</v>
      </c>
      <c r="C15" s="100" t="s">
        <v>205</v>
      </c>
      <c r="D15" s="100"/>
      <c r="E15" s="100"/>
      <c r="F15" s="101"/>
    </row>
    <row r="16" spans="2:8" ht="80.25" customHeight="1" thickBot="1" x14ac:dyDescent="0.3">
      <c r="B16" s="12" t="s">
        <v>92</v>
      </c>
      <c r="C16" s="123" t="s">
        <v>204</v>
      </c>
      <c r="D16" s="123"/>
      <c r="E16" s="123"/>
      <c r="F16" s="124"/>
    </row>
    <row r="17" spans="2:5" s="8" customFormat="1" ht="8.25" customHeight="1" thickBot="1" x14ac:dyDescent="0.3"/>
    <row r="18" spans="2:5" ht="20.25" customHeight="1" thickBot="1" x14ac:dyDescent="0.3">
      <c r="B18" s="132" t="s">
        <v>80</v>
      </c>
      <c r="C18" s="133"/>
      <c r="D18" s="133"/>
      <c r="E18" s="134"/>
    </row>
    <row r="19" spans="2:5" x14ac:dyDescent="0.25">
      <c r="B19" s="14" t="s">
        <v>14</v>
      </c>
      <c r="C19" s="111" t="s">
        <v>111</v>
      </c>
      <c r="D19" s="111"/>
      <c r="E19" s="112"/>
    </row>
    <row r="20" spans="2:5" x14ac:dyDescent="0.25">
      <c r="B20" s="10" t="s">
        <v>15</v>
      </c>
      <c r="C20" s="100" t="s">
        <v>112</v>
      </c>
      <c r="D20" s="100"/>
      <c r="E20" s="101"/>
    </row>
    <row r="21" spans="2:5" ht="16.5" customHeight="1" x14ac:dyDescent="0.25">
      <c r="B21" s="7" t="s">
        <v>21</v>
      </c>
      <c r="C21" s="126" t="s">
        <v>113</v>
      </c>
      <c r="D21" s="127"/>
      <c r="E21" s="128"/>
    </row>
    <row r="22" spans="2:5" x14ac:dyDescent="0.25">
      <c r="B22" s="10" t="s">
        <v>16</v>
      </c>
      <c r="C22" s="100" t="s">
        <v>114</v>
      </c>
      <c r="D22" s="100"/>
      <c r="E22" s="101"/>
    </row>
    <row r="23" spans="2:5" x14ac:dyDescent="0.25">
      <c r="B23" s="10" t="s">
        <v>17</v>
      </c>
      <c r="C23" s="100" t="s">
        <v>200</v>
      </c>
      <c r="D23" s="100"/>
      <c r="E23" s="101"/>
    </row>
    <row r="24" spans="2:5" x14ac:dyDescent="0.25">
      <c r="B24" s="10" t="s">
        <v>3</v>
      </c>
      <c r="C24" s="100" t="s">
        <v>198</v>
      </c>
      <c r="D24" s="100"/>
      <c r="E24" s="101"/>
    </row>
    <row r="25" spans="2:5" x14ac:dyDescent="0.25">
      <c r="B25" s="10" t="s">
        <v>18</v>
      </c>
      <c r="C25" s="100" t="s">
        <v>199</v>
      </c>
      <c r="D25" s="100"/>
      <c r="E25" s="101"/>
    </row>
    <row r="26" spans="2:5" x14ac:dyDescent="0.25">
      <c r="B26" s="10" t="s">
        <v>4</v>
      </c>
      <c r="C26" s="100" t="s">
        <v>109</v>
      </c>
      <c r="D26" s="100"/>
      <c r="E26" s="101"/>
    </row>
    <row r="27" spans="2:5" x14ac:dyDescent="0.25">
      <c r="B27" s="10" t="s">
        <v>19</v>
      </c>
      <c r="C27" s="100" t="s">
        <v>115</v>
      </c>
      <c r="D27" s="100"/>
      <c r="E27" s="101"/>
    </row>
    <row r="28" spans="2:5" x14ac:dyDescent="0.25">
      <c r="B28" s="10" t="s">
        <v>20</v>
      </c>
      <c r="C28" s="129" t="s">
        <v>116</v>
      </c>
      <c r="D28" s="130"/>
      <c r="E28" s="131"/>
    </row>
    <row r="29" spans="2:5" ht="30" x14ac:dyDescent="0.25">
      <c r="B29" s="18" t="s">
        <v>40</v>
      </c>
      <c r="C29" s="100" t="s">
        <v>117</v>
      </c>
      <c r="D29" s="100"/>
      <c r="E29" s="101"/>
    </row>
    <row r="30" spans="2:5" x14ac:dyDescent="0.25">
      <c r="B30" s="10" t="s">
        <v>41</v>
      </c>
      <c r="C30" s="100" t="s">
        <v>118</v>
      </c>
      <c r="D30" s="100"/>
      <c r="E30" s="101"/>
    </row>
    <row r="31" spans="2:5" ht="60.75" thickBot="1" x14ac:dyDescent="0.3">
      <c r="B31" s="18" t="s">
        <v>44</v>
      </c>
      <c r="C31" s="123" t="s">
        <v>119</v>
      </c>
      <c r="D31" s="123"/>
      <c r="E31" s="124"/>
    </row>
    <row r="32" spans="2:5" s="8" customFormat="1" ht="9.75" customHeight="1" thickBot="1" x14ac:dyDescent="0.3"/>
    <row r="33" spans="2:5" s="8" customFormat="1" ht="16.5" customHeight="1" thickBot="1" x14ac:dyDescent="0.3">
      <c r="B33" s="132" t="s">
        <v>81</v>
      </c>
      <c r="C33" s="133"/>
      <c r="D33" s="133"/>
      <c r="E33" s="134"/>
    </row>
    <row r="34" spans="2:5" s="8" customFormat="1" ht="27" customHeight="1" x14ac:dyDescent="0.25">
      <c r="B34" s="6" t="s">
        <v>23</v>
      </c>
      <c r="C34" s="111" t="s">
        <v>120</v>
      </c>
      <c r="D34" s="111"/>
      <c r="E34" s="112"/>
    </row>
    <row r="35" spans="2:5" s="8" customFormat="1" ht="16.5" customHeight="1" x14ac:dyDescent="0.25">
      <c r="B35" s="7" t="s">
        <v>24</v>
      </c>
      <c r="C35" s="100" t="s">
        <v>121</v>
      </c>
      <c r="D35" s="100"/>
      <c r="E35" s="101"/>
    </row>
    <row r="36" spans="2:5" s="8" customFormat="1" ht="16.5" customHeight="1" x14ac:dyDescent="0.25">
      <c r="B36" s="7" t="s">
        <v>22</v>
      </c>
      <c r="C36" s="100">
        <v>20147822066</v>
      </c>
      <c r="D36" s="100"/>
      <c r="E36" s="101"/>
    </row>
    <row r="37" spans="2:5" s="8" customFormat="1" ht="16.5" customHeight="1" x14ac:dyDescent="0.25">
      <c r="B37" s="7" t="s">
        <v>0</v>
      </c>
      <c r="C37" s="100" t="s">
        <v>196</v>
      </c>
      <c r="D37" s="100"/>
      <c r="E37" s="101"/>
    </row>
    <row r="38" spans="2:5" s="8" customFormat="1" ht="16.5" customHeight="1" x14ac:dyDescent="0.25">
      <c r="B38" s="7" t="s">
        <v>1</v>
      </c>
      <c r="C38" s="114">
        <v>33527</v>
      </c>
      <c r="D38" s="100"/>
      <c r="E38" s="101"/>
    </row>
    <row r="39" spans="2:5" s="8" customFormat="1" ht="16.5" customHeight="1" x14ac:dyDescent="0.25">
      <c r="B39" s="7" t="s">
        <v>26</v>
      </c>
      <c r="C39" s="100" t="s">
        <v>122</v>
      </c>
      <c r="D39" s="100"/>
      <c r="E39" s="101"/>
    </row>
    <row r="40" spans="2:5" s="8" customFormat="1" ht="16.5" customHeight="1" x14ac:dyDescent="0.25">
      <c r="B40" s="7" t="s">
        <v>25</v>
      </c>
      <c r="C40" s="100" t="s">
        <v>123</v>
      </c>
      <c r="D40" s="100"/>
      <c r="E40" s="101"/>
    </row>
    <row r="41" spans="2:5" s="8" customFormat="1" ht="16.5" customHeight="1" x14ac:dyDescent="0.25">
      <c r="B41" s="7" t="s">
        <v>21</v>
      </c>
      <c r="C41" s="100" t="s">
        <v>124</v>
      </c>
      <c r="D41" s="100"/>
      <c r="E41" s="101"/>
    </row>
    <row r="42" spans="2:5" s="8" customFormat="1" ht="16.5" customHeight="1" x14ac:dyDescent="0.25">
      <c r="B42" s="10" t="s">
        <v>2</v>
      </c>
      <c r="C42" s="100" t="s">
        <v>125</v>
      </c>
      <c r="D42" s="100"/>
      <c r="E42" s="101"/>
    </row>
    <row r="43" spans="2:5" s="8" customFormat="1" ht="16.5" customHeight="1" x14ac:dyDescent="0.25">
      <c r="B43" s="7" t="s">
        <v>18</v>
      </c>
      <c r="C43" s="100" t="s">
        <v>126</v>
      </c>
      <c r="D43" s="100"/>
      <c r="E43" s="101"/>
    </row>
    <row r="44" spans="2:5" s="8" customFormat="1" ht="16.5" customHeight="1" x14ac:dyDescent="0.25">
      <c r="B44" s="7" t="s">
        <v>4</v>
      </c>
      <c r="C44" s="100" t="s">
        <v>109</v>
      </c>
      <c r="D44" s="100"/>
      <c r="E44" s="101"/>
    </row>
    <row r="45" spans="2:5" s="8" customFormat="1" ht="16.5" customHeight="1" x14ac:dyDescent="0.25">
      <c r="B45" s="10" t="s">
        <v>5</v>
      </c>
      <c r="C45" s="100" t="s">
        <v>197</v>
      </c>
      <c r="D45" s="100"/>
      <c r="E45" s="101"/>
    </row>
    <row r="46" spans="2:5" s="8" customFormat="1" ht="16.5" customHeight="1" x14ac:dyDescent="0.25">
      <c r="B46" s="10" t="s">
        <v>6</v>
      </c>
      <c r="C46" s="129" t="s">
        <v>127</v>
      </c>
      <c r="D46" s="130"/>
      <c r="E46" s="131"/>
    </row>
    <row r="47" spans="2:5" s="8" customFormat="1" ht="16.5" customHeight="1" x14ac:dyDescent="0.25">
      <c r="B47" s="7" t="s">
        <v>39</v>
      </c>
      <c r="C47" s="100">
        <v>2244282</v>
      </c>
      <c r="D47" s="100"/>
      <c r="E47" s="101"/>
    </row>
    <row r="48" spans="2:5" s="8" customFormat="1" ht="16.5" customHeight="1" x14ac:dyDescent="0.25">
      <c r="B48" s="7" t="s">
        <v>7</v>
      </c>
      <c r="C48" s="100" t="s">
        <v>142</v>
      </c>
      <c r="D48" s="100"/>
      <c r="E48" s="101"/>
    </row>
    <row r="49" spans="2:5" s="8" customFormat="1" ht="62.25" customHeight="1" x14ac:dyDescent="0.25">
      <c r="B49" s="7" t="s">
        <v>43</v>
      </c>
      <c r="C49" s="93" t="s">
        <v>128</v>
      </c>
      <c r="D49" s="94"/>
      <c r="E49" s="95"/>
    </row>
    <row r="50" spans="2:5" s="8" customFormat="1" ht="18.75" customHeight="1" x14ac:dyDescent="0.25">
      <c r="B50" s="7" t="s">
        <v>45</v>
      </c>
      <c r="C50" s="93" t="s">
        <v>129</v>
      </c>
      <c r="D50" s="94"/>
      <c r="E50" s="95"/>
    </row>
    <row r="51" spans="2:5" s="8" customFormat="1" ht="61.5" customHeight="1" x14ac:dyDescent="0.25">
      <c r="B51" s="7" t="s">
        <v>99</v>
      </c>
      <c r="C51" s="93" t="s">
        <v>130</v>
      </c>
      <c r="D51" s="94"/>
      <c r="E51" s="95"/>
    </row>
    <row r="52" spans="2:5" s="8" customFormat="1" ht="16.5" customHeight="1" x14ac:dyDescent="0.25">
      <c r="B52" s="102" t="s">
        <v>28</v>
      </c>
      <c r="C52" s="103"/>
      <c r="D52" s="103"/>
      <c r="E52" s="104"/>
    </row>
    <row r="53" spans="2:5" s="8" customFormat="1" ht="16.5" customHeight="1" x14ac:dyDescent="0.25">
      <c r="B53" s="7" t="s">
        <v>34</v>
      </c>
      <c r="C53" s="1"/>
      <c r="D53" s="11" t="s">
        <v>27</v>
      </c>
      <c r="E53" s="21" t="s">
        <v>131</v>
      </c>
    </row>
    <row r="54" spans="2:5" s="8" customFormat="1" ht="16.5" customHeight="1" x14ac:dyDescent="0.25">
      <c r="B54" s="102" t="s">
        <v>29</v>
      </c>
      <c r="C54" s="103"/>
      <c r="D54" s="103"/>
      <c r="E54" s="104"/>
    </row>
    <row r="55" spans="2:5" s="8" customFormat="1" ht="16.5" customHeight="1" x14ac:dyDescent="0.25">
      <c r="B55" s="7" t="s">
        <v>8</v>
      </c>
      <c r="C55" s="3"/>
      <c r="D55" s="11" t="s">
        <v>30</v>
      </c>
      <c r="E55" s="2"/>
    </row>
    <row r="56" spans="2:5" s="8" customFormat="1" ht="16.5" customHeight="1" x14ac:dyDescent="0.25">
      <c r="B56" s="7" t="s">
        <v>10</v>
      </c>
      <c r="C56" s="3"/>
      <c r="D56" s="11" t="s">
        <v>11</v>
      </c>
      <c r="E56" s="21" t="s">
        <v>131</v>
      </c>
    </row>
    <row r="57" spans="2:5" s="8" customFormat="1" ht="16.5" customHeight="1" x14ac:dyDescent="0.25">
      <c r="B57" s="7" t="s">
        <v>31</v>
      </c>
      <c r="C57" s="3"/>
      <c r="D57" s="11" t="s">
        <v>59</v>
      </c>
      <c r="E57" s="2"/>
    </row>
    <row r="58" spans="2:5" s="8" customFormat="1" ht="16.5" customHeight="1" x14ac:dyDescent="0.25">
      <c r="B58" s="7" t="s">
        <v>58</v>
      </c>
      <c r="C58" s="4"/>
      <c r="D58" s="11" t="s">
        <v>12</v>
      </c>
      <c r="E58" s="5"/>
    </row>
    <row r="59" spans="2:5" s="8" customFormat="1" ht="16.5" customHeight="1" thickBot="1" x14ac:dyDescent="0.3">
      <c r="B59" s="12" t="s">
        <v>13</v>
      </c>
      <c r="C59" s="105"/>
      <c r="D59" s="106"/>
      <c r="E59" s="107"/>
    </row>
    <row r="60" spans="2:5" s="8" customFormat="1" ht="9.75" customHeight="1" thickBot="1" x14ac:dyDescent="0.3"/>
    <row r="61" spans="2:5" s="8" customFormat="1" ht="15.75" customHeight="1" thickBot="1" x14ac:dyDescent="0.3">
      <c r="B61" s="132" t="s">
        <v>82</v>
      </c>
      <c r="C61" s="133"/>
      <c r="D61" s="133"/>
      <c r="E61" s="134"/>
    </row>
    <row r="62" spans="2:5" s="8" customFormat="1" ht="27" customHeight="1" x14ac:dyDescent="0.25">
      <c r="B62" s="6" t="s">
        <v>23</v>
      </c>
      <c r="C62" s="111" t="s">
        <v>185</v>
      </c>
      <c r="D62" s="111"/>
      <c r="E62" s="112"/>
    </row>
    <row r="63" spans="2:5" s="8" customFormat="1" ht="16.5" customHeight="1" x14ac:dyDescent="0.25">
      <c r="B63" s="7" t="s">
        <v>24</v>
      </c>
      <c r="C63" s="100" t="s">
        <v>184</v>
      </c>
      <c r="D63" s="100"/>
      <c r="E63" s="101"/>
    </row>
    <row r="64" spans="2:5" s="8" customFormat="1" ht="16.5" customHeight="1" x14ac:dyDescent="0.25">
      <c r="B64" s="7" t="s">
        <v>22</v>
      </c>
      <c r="C64" s="100">
        <v>20131377810</v>
      </c>
      <c r="D64" s="100"/>
      <c r="E64" s="101"/>
    </row>
    <row r="65" spans="2:5" s="8" customFormat="1" ht="16.5" customHeight="1" x14ac:dyDescent="0.25">
      <c r="B65" s="7" t="s">
        <v>0</v>
      </c>
      <c r="C65" s="100">
        <v>12018424</v>
      </c>
      <c r="D65" s="100"/>
      <c r="E65" s="101"/>
    </row>
    <row r="66" spans="2:5" s="8" customFormat="1" ht="16.5" customHeight="1" x14ac:dyDescent="0.25">
      <c r="B66" s="7" t="s">
        <v>1</v>
      </c>
      <c r="C66" s="114">
        <v>28059</v>
      </c>
      <c r="D66" s="100"/>
      <c r="E66" s="101"/>
    </row>
    <row r="67" spans="2:5" s="8" customFormat="1" ht="16.5" customHeight="1" x14ac:dyDescent="0.25">
      <c r="B67" s="7" t="s">
        <v>26</v>
      </c>
      <c r="C67" s="100" t="s">
        <v>186</v>
      </c>
      <c r="D67" s="100"/>
      <c r="E67" s="101"/>
    </row>
    <row r="68" spans="2:5" s="8" customFormat="1" ht="16.5" customHeight="1" x14ac:dyDescent="0.25">
      <c r="B68" s="7" t="s">
        <v>25</v>
      </c>
      <c r="C68" s="100" t="s">
        <v>187</v>
      </c>
      <c r="D68" s="100"/>
      <c r="E68" s="101"/>
    </row>
    <row r="69" spans="2:5" s="8" customFormat="1" ht="16.5" customHeight="1" x14ac:dyDescent="0.25">
      <c r="B69" s="7" t="s">
        <v>21</v>
      </c>
      <c r="C69" s="100" t="s">
        <v>188</v>
      </c>
      <c r="D69" s="100"/>
      <c r="E69" s="101"/>
    </row>
    <row r="70" spans="2:5" s="8" customFormat="1" ht="16.5" customHeight="1" x14ac:dyDescent="0.25">
      <c r="B70" s="10" t="s">
        <v>2</v>
      </c>
      <c r="C70" s="100" t="s">
        <v>189</v>
      </c>
      <c r="D70" s="100"/>
      <c r="E70" s="101"/>
    </row>
    <row r="71" spans="2:5" s="8" customFormat="1" ht="16.5" customHeight="1" x14ac:dyDescent="0.25">
      <c r="B71" s="7" t="s">
        <v>18</v>
      </c>
      <c r="C71" s="100" t="s">
        <v>190</v>
      </c>
      <c r="D71" s="100"/>
      <c r="E71" s="101"/>
    </row>
    <row r="72" spans="2:5" s="8" customFormat="1" ht="16.5" customHeight="1" x14ac:dyDescent="0.25">
      <c r="B72" s="7" t="s">
        <v>4</v>
      </c>
      <c r="C72" s="100" t="s">
        <v>109</v>
      </c>
      <c r="D72" s="100"/>
      <c r="E72" s="101"/>
    </row>
    <row r="73" spans="2:5" s="8" customFormat="1" ht="16.5" customHeight="1" x14ac:dyDescent="0.25">
      <c r="B73" s="10" t="s">
        <v>5</v>
      </c>
      <c r="C73" s="100" t="s">
        <v>191</v>
      </c>
      <c r="D73" s="100"/>
      <c r="E73" s="101"/>
    </row>
    <row r="74" spans="2:5" s="8" customFormat="1" ht="16.5" customHeight="1" x14ac:dyDescent="0.25">
      <c r="B74" s="10" t="s">
        <v>6</v>
      </c>
      <c r="C74" s="99" t="s">
        <v>195</v>
      </c>
      <c r="D74" s="100"/>
      <c r="E74" s="101"/>
    </row>
    <row r="75" spans="2:5" s="8" customFormat="1" ht="16.5" customHeight="1" x14ac:dyDescent="0.25">
      <c r="B75" s="7" t="s">
        <v>39</v>
      </c>
      <c r="C75" s="100">
        <v>2116300</v>
      </c>
      <c r="D75" s="100"/>
      <c r="E75" s="101"/>
    </row>
    <row r="76" spans="2:5" s="8" customFormat="1" ht="16.5" customHeight="1" x14ac:dyDescent="0.25">
      <c r="B76" s="7" t="s">
        <v>7</v>
      </c>
      <c r="C76" s="99" t="s">
        <v>194</v>
      </c>
      <c r="D76" s="100"/>
      <c r="E76" s="101"/>
    </row>
    <row r="77" spans="2:5" s="8" customFormat="1" ht="62.25" customHeight="1" x14ac:dyDescent="0.25">
      <c r="B77" s="7" t="s">
        <v>43</v>
      </c>
      <c r="C77" s="96" t="s">
        <v>193</v>
      </c>
      <c r="D77" s="97"/>
      <c r="E77" s="98"/>
    </row>
    <row r="78" spans="2:5" s="8" customFormat="1" ht="66" customHeight="1" x14ac:dyDescent="0.25">
      <c r="B78" s="7" t="s">
        <v>99</v>
      </c>
      <c r="C78" s="93" t="s">
        <v>130</v>
      </c>
      <c r="D78" s="94"/>
      <c r="E78" s="95"/>
    </row>
    <row r="79" spans="2:5" s="8" customFormat="1" ht="16.5" customHeight="1" x14ac:dyDescent="0.25">
      <c r="B79" s="102" t="s">
        <v>28</v>
      </c>
      <c r="C79" s="103"/>
      <c r="D79" s="103"/>
      <c r="E79" s="104"/>
    </row>
    <row r="80" spans="2:5" s="8" customFormat="1" ht="16.5" customHeight="1" x14ac:dyDescent="0.25">
      <c r="B80" s="7" t="s">
        <v>34</v>
      </c>
      <c r="C80" s="85"/>
      <c r="D80" s="11" t="s">
        <v>27</v>
      </c>
      <c r="E80" s="86"/>
    </row>
    <row r="81" spans="2:5" s="8" customFormat="1" ht="16.5" customHeight="1" x14ac:dyDescent="0.25">
      <c r="B81" s="102" t="s">
        <v>29</v>
      </c>
      <c r="C81" s="103"/>
      <c r="D81" s="103"/>
      <c r="E81" s="104"/>
    </row>
    <row r="82" spans="2:5" s="8" customFormat="1" ht="16.5" customHeight="1" x14ac:dyDescent="0.25">
      <c r="B82" s="7" t="s">
        <v>8</v>
      </c>
      <c r="C82" s="3"/>
      <c r="D82" s="11" t="s">
        <v>30</v>
      </c>
      <c r="E82" s="2"/>
    </row>
    <row r="83" spans="2:5" s="8" customFormat="1" ht="16.5" customHeight="1" x14ac:dyDescent="0.25">
      <c r="B83" s="7" t="s">
        <v>10</v>
      </c>
      <c r="C83" s="3"/>
      <c r="D83" s="11" t="s">
        <v>11</v>
      </c>
      <c r="E83" s="2"/>
    </row>
    <row r="84" spans="2:5" s="8" customFormat="1" ht="16.5" customHeight="1" x14ac:dyDescent="0.25">
      <c r="B84" s="7" t="s">
        <v>31</v>
      </c>
      <c r="C84" s="3"/>
      <c r="D84" s="11" t="s">
        <v>32</v>
      </c>
      <c r="E84" s="2"/>
    </row>
    <row r="85" spans="2:5" s="8" customFormat="1" ht="16.5" customHeight="1" x14ac:dyDescent="0.25">
      <c r="B85" s="7" t="s">
        <v>9</v>
      </c>
      <c r="C85" s="4"/>
      <c r="D85" s="11" t="s">
        <v>12</v>
      </c>
      <c r="E85" s="5"/>
    </row>
    <row r="86" spans="2:5" s="8" customFormat="1" ht="16.5" customHeight="1" x14ac:dyDescent="0.25">
      <c r="B86" s="45" t="s">
        <v>59</v>
      </c>
      <c r="C86" s="46"/>
      <c r="D86" s="11" t="s">
        <v>58</v>
      </c>
      <c r="E86" s="47"/>
    </row>
    <row r="87" spans="2:5" s="8" customFormat="1" ht="16.5" customHeight="1" thickBot="1" x14ac:dyDescent="0.3">
      <c r="B87" s="12" t="s">
        <v>13</v>
      </c>
      <c r="C87" s="105" t="s">
        <v>192</v>
      </c>
      <c r="D87" s="106"/>
      <c r="E87" s="107"/>
    </row>
    <row r="88" spans="2:5" s="8" customFormat="1" ht="16.5" customHeight="1" thickBot="1" x14ac:dyDescent="0.3"/>
    <row r="89" spans="2:5" s="8" customFormat="1" ht="15.75" thickBot="1" x14ac:dyDescent="0.3">
      <c r="B89" s="108" t="s">
        <v>83</v>
      </c>
      <c r="C89" s="109"/>
      <c r="D89" s="109"/>
      <c r="E89" s="110"/>
    </row>
    <row r="90" spans="2:5" s="8" customFormat="1" ht="27" customHeight="1" x14ac:dyDescent="0.25">
      <c r="B90" s="6" t="s">
        <v>23</v>
      </c>
      <c r="C90" s="111" t="s">
        <v>173</v>
      </c>
      <c r="D90" s="111"/>
      <c r="E90" s="112"/>
    </row>
    <row r="91" spans="2:5" s="8" customFormat="1" ht="16.5" customHeight="1" x14ac:dyDescent="0.25">
      <c r="B91" s="7" t="s">
        <v>24</v>
      </c>
      <c r="C91" s="100" t="s">
        <v>174</v>
      </c>
      <c r="D91" s="100"/>
      <c r="E91" s="101"/>
    </row>
    <row r="92" spans="2:5" s="8" customFormat="1" ht="16.5" customHeight="1" x14ac:dyDescent="0.25">
      <c r="B92" s="7" t="s">
        <v>22</v>
      </c>
      <c r="C92" s="100">
        <v>20529088176</v>
      </c>
      <c r="D92" s="100"/>
      <c r="E92" s="101"/>
    </row>
    <row r="93" spans="2:5" s="8" customFormat="1" ht="16.5" customHeight="1" x14ac:dyDescent="0.25">
      <c r="B93" s="7" t="s">
        <v>0</v>
      </c>
      <c r="C93" s="100" t="s">
        <v>201</v>
      </c>
      <c r="D93" s="100"/>
      <c r="E93" s="101"/>
    </row>
    <row r="94" spans="2:5" s="8" customFormat="1" ht="16.5" customHeight="1" x14ac:dyDescent="0.25">
      <c r="B94" s="7" t="s">
        <v>1</v>
      </c>
      <c r="C94" s="114">
        <v>34949</v>
      </c>
      <c r="D94" s="100"/>
      <c r="E94" s="101"/>
    </row>
    <row r="95" spans="2:5" s="8" customFormat="1" ht="16.5" customHeight="1" x14ac:dyDescent="0.25">
      <c r="B95" s="7" t="s">
        <v>26</v>
      </c>
      <c r="C95" s="100" t="s">
        <v>175</v>
      </c>
      <c r="D95" s="100"/>
      <c r="E95" s="101"/>
    </row>
    <row r="96" spans="2:5" s="8" customFormat="1" ht="16.5" customHeight="1" x14ac:dyDescent="0.25">
      <c r="B96" s="7" t="s">
        <v>25</v>
      </c>
      <c r="C96" s="100" t="s">
        <v>176</v>
      </c>
      <c r="D96" s="100"/>
      <c r="E96" s="101"/>
    </row>
    <row r="97" spans="2:5" s="8" customFormat="1" ht="16.5" customHeight="1" x14ac:dyDescent="0.25">
      <c r="B97" s="7" t="s">
        <v>21</v>
      </c>
      <c r="C97" s="100">
        <v>22434994</v>
      </c>
      <c r="D97" s="100"/>
      <c r="E97" s="101"/>
    </row>
    <row r="98" spans="2:5" s="8" customFormat="1" ht="16.5" customHeight="1" x14ac:dyDescent="0.25">
      <c r="B98" s="10" t="s">
        <v>2</v>
      </c>
      <c r="C98" s="100" t="s">
        <v>177</v>
      </c>
      <c r="D98" s="100"/>
      <c r="E98" s="101"/>
    </row>
    <row r="99" spans="2:5" s="8" customFormat="1" ht="16.5" customHeight="1" x14ac:dyDescent="0.25">
      <c r="B99" s="7" t="s">
        <v>18</v>
      </c>
      <c r="C99" s="100" t="s">
        <v>178</v>
      </c>
      <c r="D99" s="100"/>
      <c r="E99" s="101"/>
    </row>
    <row r="100" spans="2:5" s="8" customFormat="1" ht="16.5" customHeight="1" x14ac:dyDescent="0.25">
      <c r="B100" s="7" t="s">
        <v>4</v>
      </c>
      <c r="C100" s="100" t="s">
        <v>109</v>
      </c>
      <c r="D100" s="100"/>
      <c r="E100" s="101"/>
    </row>
    <row r="101" spans="2:5" s="8" customFormat="1" ht="16.5" customHeight="1" x14ac:dyDescent="0.25">
      <c r="B101" s="10" t="s">
        <v>5</v>
      </c>
      <c r="C101" s="100" t="s">
        <v>179</v>
      </c>
      <c r="D101" s="100"/>
      <c r="E101" s="101"/>
    </row>
    <row r="102" spans="2:5" s="8" customFormat="1" ht="16.5" customHeight="1" x14ac:dyDescent="0.25">
      <c r="B102" s="10" t="s">
        <v>6</v>
      </c>
      <c r="C102" s="99" t="s">
        <v>180</v>
      </c>
      <c r="D102" s="100"/>
      <c r="E102" s="101"/>
    </row>
    <row r="103" spans="2:5" s="8" customFormat="1" ht="16.5" customHeight="1" x14ac:dyDescent="0.25">
      <c r="B103" s="7" t="s">
        <v>39</v>
      </c>
      <c r="C103" s="100" t="s">
        <v>179</v>
      </c>
      <c r="D103" s="100"/>
      <c r="E103" s="101"/>
    </row>
    <row r="104" spans="2:5" s="8" customFormat="1" ht="16.5" customHeight="1" x14ac:dyDescent="0.25">
      <c r="B104" s="7" t="s">
        <v>7</v>
      </c>
      <c r="C104" s="99" t="s">
        <v>181</v>
      </c>
      <c r="D104" s="100"/>
      <c r="E104" s="101"/>
    </row>
    <row r="105" spans="2:5" s="8" customFormat="1" ht="62.25" customHeight="1" x14ac:dyDescent="0.25">
      <c r="B105" s="7" t="s">
        <v>43</v>
      </c>
      <c r="C105" s="96" t="s">
        <v>182</v>
      </c>
      <c r="D105" s="97"/>
      <c r="E105" s="98"/>
    </row>
    <row r="106" spans="2:5" s="8" customFormat="1" ht="66" customHeight="1" x14ac:dyDescent="0.25">
      <c r="B106" s="7" t="s">
        <v>99</v>
      </c>
      <c r="C106" s="93" t="s">
        <v>130</v>
      </c>
      <c r="D106" s="94"/>
      <c r="E106" s="95"/>
    </row>
    <row r="107" spans="2:5" s="8" customFormat="1" ht="16.5" customHeight="1" x14ac:dyDescent="0.25">
      <c r="B107" s="102" t="s">
        <v>28</v>
      </c>
      <c r="C107" s="103"/>
      <c r="D107" s="103"/>
      <c r="E107" s="104"/>
    </row>
    <row r="108" spans="2:5" s="8" customFormat="1" ht="16.5" customHeight="1" x14ac:dyDescent="0.25">
      <c r="B108" s="7" t="s">
        <v>34</v>
      </c>
      <c r="C108" s="92" t="s">
        <v>131</v>
      </c>
      <c r="D108" s="11" t="s">
        <v>27</v>
      </c>
      <c r="E108" s="2"/>
    </row>
    <row r="109" spans="2:5" s="8" customFormat="1" ht="16.5" customHeight="1" x14ac:dyDescent="0.25">
      <c r="B109" s="102" t="s">
        <v>29</v>
      </c>
      <c r="C109" s="103"/>
      <c r="D109" s="103"/>
      <c r="E109" s="104"/>
    </row>
    <row r="110" spans="2:5" s="8" customFormat="1" ht="16.5" customHeight="1" x14ac:dyDescent="0.25">
      <c r="B110" s="7" t="s">
        <v>8</v>
      </c>
      <c r="C110" s="3"/>
      <c r="D110" s="11" t="s">
        <v>30</v>
      </c>
      <c r="E110" s="2"/>
    </row>
    <row r="111" spans="2:5" s="8" customFormat="1" ht="16.5" customHeight="1" x14ac:dyDescent="0.25">
      <c r="B111" s="7" t="s">
        <v>10</v>
      </c>
      <c r="C111" s="3"/>
      <c r="D111" s="11" t="s">
        <v>11</v>
      </c>
      <c r="E111" s="2"/>
    </row>
    <row r="112" spans="2:5" s="8" customFormat="1" ht="16.5" customHeight="1" x14ac:dyDescent="0.25">
      <c r="B112" s="7" t="s">
        <v>31</v>
      </c>
      <c r="C112" s="3"/>
      <c r="D112" s="11" t="s">
        <v>32</v>
      </c>
      <c r="E112" s="2"/>
    </row>
    <row r="113" spans="2:5" s="8" customFormat="1" ht="16.5" customHeight="1" x14ac:dyDescent="0.25">
      <c r="B113" s="7" t="s">
        <v>9</v>
      </c>
      <c r="C113" s="4"/>
      <c r="D113" s="11" t="s">
        <v>12</v>
      </c>
      <c r="E113" s="5"/>
    </row>
    <row r="114" spans="2:5" s="8" customFormat="1" ht="16.5" customHeight="1" x14ac:dyDescent="0.25">
      <c r="B114" s="45" t="s">
        <v>59</v>
      </c>
      <c r="C114" s="46"/>
      <c r="D114" s="11" t="s">
        <v>58</v>
      </c>
      <c r="E114" s="47"/>
    </row>
    <row r="115" spans="2:5" s="8" customFormat="1" ht="16.5" customHeight="1" thickBot="1" x14ac:dyDescent="0.3">
      <c r="B115" s="12" t="s">
        <v>13</v>
      </c>
      <c r="C115" s="105" t="s">
        <v>183</v>
      </c>
      <c r="D115" s="106"/>
      <c r="E115" s="107"/>
    </row>
    <row r="116" spans="2:5" s="8" customFormat="1" ht="6" customHeight="1" thickBot="1" x14ac:dyDescent="0.3"/>
    <row r="117" spans="2:5" s="8" customFormat="1" ht="15.75" thickBot="1" x14ac:dyDescent="0.3">
      <c r="B117" s="108" t="s">
        <v>84</v>
      </c>
      <c r="C117" s="109"/>
      <c r="D117" s="109"/>
      <c r="E117" s="110"/>
    </row>
    <row r="118" spans="2:5" s="8" customFormat="1" ht="27" customHeight="1" x14ac:dyDescent="0.25">
      <c r="B118" s="6" t="s">
        <v>23</v>
      </c>
      <c r="C118" s="111"/>
      <c r="D118" s="111"/>
      <c r="E118" s="112"/>
    </row>
    <row r="119" spans="2:5" s="8" customFormat="1" ht="16.5" customHeight="1" x14ac:dyDescent="0.25">
      <c r="B119" s="7" t="s">
        <v>24</v>
      </c>
      <c r="C119" s="100"/>
      <c r="D119" s="100"/>
      <c r="E119" s="101"/>
    </row>
    <row r="120" spans="2:5" s="8" customFormat="1" ht="16.5" customHeight="1" x14ac:dyDescent="0.25">
      <c r="B120" s="7" t="s">
        <v>22</v>
      </c>
      <c r="C120" s="100"/>
      <c r="D120" s="100"/>
      <c r="E120" s="101"/>
    </row>
    <row r="121" spans="2:5" s="8" customFormat="1" ht="16.5" customHeight="1" x14ac:dyDescent="0.25">
      <c r="B121" s="7" t="s">
        <v>0</v>
      </c>
      <c r="C121" s="100"/>
      <c r="D121" s="100"/>
      <c r="E121" s="101"/>
    </row>
    <row r="122" spans="2:5" s="8" customFormat="1" ht="16.5" customHeight="1" x14ac:dyDescent="0.25">
      <c r="B122" s="7" t="s">
        <v>1</v>
      </c>
      <c r="C122" s="100"/>
      <c r="D122" s="100"/>
      <c r="E122" s="101"/>
    </row>
    <row r="123" spans="2:5" s="8" customFormat="1" ht="16.5" customHeight="1" x14ac:dyDescent="0.25">
      <c r="B123" s="7" t="s">
        <v>26</v>
      </c>
      <c r="C123" s="100"/>
      <c r="D123" s="100"/>
      <c r="E123" s="101"/>
    </row>
    <row r="124" spans="2:5" s="8" customFormat="1" ht="16.5" customHeight="1" x14ac:dyDescent="0.25">
      <c r="B124" s="7" t="s">
        <v>25</v>
      </c>
      <c r="C124" s="100"/>
      <c r="D124" s="100"/>
      <c r="E124" s="101"/>
    </row>
    <row r="125" spans="2:5" s="8" customFormat="1" ht="16.5" customHeight="1" x14ac:dyDescent="0.25">
      <c r="B125" s="7" t="s">
        <v>21</v>
      </c>
      <c r="C125" s="100"/>
      <c r="D125" s="100"/>
      <c r="E125" s="101"/>
    </row>
    <row r="126" spans="2:5" s="8" customFormat="1" ht="16.5" customHeight="1" x14ac:dyDescent="0.25">
      <c r="B126" s="10" t="s">
        <v>2</v>
      </c>
      <c r="C126" s="100"/>
      <c r="D126" s="100"/>
      <c r="E126" s="101"/>
    </row>
    <row r="127" spans="2:5" s="8" customFormat="1" ht="16.5" customHeight="1" x14ac:dyDescent="0.25">
      <c r="B127" s="7" t="s">
        <v>18</v>
      </c>
      <c r="C127" s="100"/>
      <c r="D127" s="100"/>
      <c r="E127" s="101"/>
    </row>
    <row r="128" spans="2:5" s="8" customFormat="1" ht="16.5" customHeight="1" x14ac:dyDescent="0.25">
      <c r="B128" s="7" t="s">
        <v>4</v>
      </c>
      <c r="C128" s="100"/>
      <c r="D128" s="100"/>
      <c r="E128" s="101"/>
    </row>
    <row r="129" spans="2:5" s="8" customFormat="1" ht="16.5" customHeight="1" x14ac:dyDescent="0.25">
      <c r="B129" s="10" t="s">
        <v>5</v>
      </c>
      <c r="C129" s="100"/>
      <c r="D129" s="100"/>
      <c r="E129" s="101"/>
    </row>
    <row r="130" spans="2:5" s="8" customFormat="1" ht="16.5" customHeight="1" x14ac:dyDescent="0.25">
      <c r="B130" s="10" t="s">
        <v>6</v>
      </c>
      <c r="C130" s="100"/>
      <c r="D130" s="100"/>
      <c r="E130" s="101"/>
    </row>
    <row r="131" spans="2:5" s="8" customFormat="1" ht="16.5" customHeight="1" x14ac:dyDescent="0.25">
      <c r="B131" s="7" t="s">
        <v>39</v>
      </c>
      <c r="C131" s="100"/>
      <c r="D131" s="100"/>
      <c r="E131" s="101"/>
    </row>
    <row r="132" spans="2:5" s="8" customFormat="1" ht="16.5" customHeight="1" x14ac:dyDescent="0.25">
      <c r="B132" s="7" t="s">
        <v>7</v>
      </c>
      <c r="C132" s="100"/>
      <c r="D132" s="100"/>
      <c r="E132" s="101"/>
    </row>
    <row r="133" spans="2:5" s="8" customFormat="1" ht="62.25" customHeight="1" x14ac:dyDescent="0.25">
      <c r="B133" s="7" t="s">
        <v>42</v>
      </c>
      <c r="C133" s="96"/>
      <c r="D133" s="97"/>
      <c r="E133" s="98"/>
    </row>
    <row r="134" spans="2:5" s="8" customFormat="1" ht="65.25" customHeight="1" x14ac:dyDescent="0.25">
      <c r="B134" s="7" t="s">
        <v>99</v>
      </c>
      <c r="C134" s="93"/>
      <c r="D134" s="94"/>
      <c r="E134" s="95"/>
    </row>
    <row r="135" spans="2:5" s="8" customFormat="1" ht="16.5" customHeight="1" x14ac:dyDescent="0.25">
      <c r="B135" s="102" t="s">
        <v>28</v>
      </c>
      <c r="C135" s="103"/>
      <c r="D135" s="103"/>
      <c r="E135" s="104"/>
    </row>
    <row r="136" spans="2:5" s="8" customFormat="1" ht="16.5" customHeight="1" x14ac:dyDescent="0.25">
      <c r="B136" s="7" t="s">
        <v>34</v>
      </c>
      <c r="C136" s="1"/>
      <c r="D136" s="11" t="s">
        <v>27</v>
      </c>
      <c r="E136" s="2"/>
    </row>
    <row r="137" spans="2:5" s="8" customFormat="1" ht="16.5" customHeight="1" x14ac:dyDescent="0.25">
      <c r="B137" s="102" t="s">
        <v>29</v>
      </c>
      <c r="C137" s="103"/>
      <c r="D137" s="103"/>
      <c r="E137" s="104"/>
    </row>
    <row r="138" spans="2:5" s="8" customFormat="1" ht="16.5" customHeight="1" x14ac:dyDescent="0.25">
      <c r="B138" s="7" t="s">
        <v>8</v>
      </c>
      <c r="C138" s="3"/>
      <c r="D138" s="11" t="s">
        <v>30</v>
      </c>
      <c r="E138" s="2"/>
    </row>
    <row r="139" spans="2:5" s="8" customFormat="1" ht="16.5" customHeight="1" x14ac:dyDescent="0.25">
      <c r="B139" s="7" t="s">
        <v>10</v>
      </c>
      <c r="C139" s="3"/>
      <c r="D139" s="11" t="s">
        <v>11</v>
      </c>
      <c r="E139" s="2"/>
    </row>
    <row r="140" spans="2:5" s="8" customFormat="1" ht="16.5" customHeight="1" x14ac:dyDescent="0.25">
      <c r="B140" s="7" t="s">
        <v>31</v>
      </c>
      <c r="C140" s="3"/>
      <c r="D140" s="11" t="s">
        <v>32</v>
      </c>
      <c r="E140" s="2"/>
    </row>
    <row r="141" spans="2:5" s="8" customFormat="1" ht="16.5" customHeight="1" x14ac:dyDescent="0.25">
      <c r="B141" s="7" t="s">
        <v>9</v>
      </c>
      <c r="C141" s="4"/>
      <c r="D141" s="11" t="s">
        <v>12</v>
      </c>
      <c r="E141" s="5"/>
    </row>
    <row r="142" spans="2:5" s="8" customFormat="1" ht="16.5" customHeight="1" x14ac:dyDescent="0.25">
      <c r="B142" s="45" t="s">
        <v>59</v>
      </c>
      <c r="C142" s="46"/>
      <c r="D142" s="11" t="s">
        <v>58</v>
      </c>
      <c r="E142" s="47"/>
    </row>
    <row r="143" spans="2:5" s="8" customFormat="1" ht="16.5" customHeight="1" thickBot="1" x14ac:dyDescent="0.3">
      <c r="B143" s="12" t="s">
        <v>13</v>
      </c>
      <c r="C143" s="105"/>
      <c r="D143" s="106"/>
      <c r="E143" s="107"/>
    </row>
    <row r="144" spans="2:5" s="8" customFormat="1" x14ac:dyDescent="0.25"/>
    <row r="145" s="8" customFormat="1" x14ac:dyDescent="0.25"/>
    <row r="146" s="8" customFormat="1" x14ac:dyDescent="0.25"/>
    <row r="147" s="8" customFormat="1" x14ac:dyDescent="0.25"/>
    <row r="148" s="8" customFormat="1" x14ac:dyDescent="0.25"/>
    <row r="149" s="8" customFormat="1" x14ac:dyDescent="0.25"/>
    <row r="150" s="8" customFormat="1" x14ac:dyDescent="0.25"/>
    <row r="151" s="8" customFormat="1" x14ac:dyDescent="0.25"/>
    <row r="152" s="8" customFormat="1" x14ac:dyDescent="0.25"/>
    <row r="153" s="8" customFormat="1" x14ac:dyDescent="0.25"/>
    <row r="154" s="8" customFormat="1" x14ac:dyDescent="0.25"/>
    <row r="155" s="8" customFormat="1" x14ac:dyDescent="0.25"/>
    <row r="156" s="8" customFormat="1" x14ac:dyDescent="0.25"/>
    <row r="157" s="8" customFormat="1" x14ac:dyDescent="0.25"/>
    <row r="158" s="8" customFormat="1" x14ac:dyDescent="0.25"/>
    <row r="159" s="8" customFormat="1" x14ac:dyDescent="0.25"/>
    <row r="160" s="8" customFormat="1" x14ac:dyDescent="0.25"/>
    <row r="161" s="8" customFormat="1" x14ac:dyDescent="0.25"/>
    <row r="162" s="8" customFormat="1" x14ac:dyDescent="0.25"/>
    <row r="163" s="8" customFormat="1" x14ac:dyDescent="0.25"/>
    <row r="164" s="8" customFormat="1" x14ac:dyDescent="0.25"/>
    <row r="165" s="8" customFormat="1" x14ac:dyDescent="0.25"/>
    <row r="166" s="8" customFormat="1" x14ac:dyDescent="0.25"/>
    <row r="167" s="8" customFormat="1" x14ac:dyDescent="0.25"/>
    <row r="168" s="8" customFormat="1" x14ac:dyDescent="0.25"/>
    <row r="169" s="8" customFormat="1" x14ac:dyDescent="0.25"/>
    <row r="170" s="8" customFormat="1" x14ac:dyDescent="0.25"/>
    <row r="171" s="8" customFormat="1" x14ac:dyDescent="0.25"/>
    <row r="172" s="8" customFormat="1" x14ac:dyDescent="0.25"/>
    <row r="173" s="8" customFormat="1" x14ac:dyDescent="0.25"/>
    <row r="174" s="8" customFormat="1" x14ac:dyDescent="0.25"/>
    <row r="175" s="8" customFormat="1" x14ac:dyDescent="0.25"/>
    <row r="176" s="8" customFormat="1" x14ac:dyDescent="0.25"/>
    <row r="177" s="8" customFormat="1" x14ac:dyDescent="0.25"/>
    <row r="178" s="8" customFormat="1" x14ac:dyDescent="0.25"/>
    <row r="179" s="8" customFormat="1" x14ac:dyDescent="0.25"/>
    <row r="180" s="8" customFormat="1" x14ac:dyDescent="0.25"/>
    <row r="181" s="8" customFormat="1" x14ac:dyDescent="0.25"/>
    <row r="182" s="8" customFormat="1" x14ac:dyDescent="0.25"/>
    <row r="183" s="8" customFormat="1" x14ac:dyDescent="0.25"/>
    <row r="184" s="8" customFormat="1" x14ac:dyDescent="0.25"/>
    <row r="185" s="8" customFormat="1" x14ac:dyDescent="0.25"/>
    <row r="186" s="8" customFormat="1" x14ac:dyDescent="0.25"/>
    <row r="187" s="8" customFormat="1" x14ac:dyDescent="0.25"/>
    <row r="188" s="8" customFormat="1" x14ac:dyDescent="0.25"/>
    <row r="189" s="8" customFormat="1" x14ac:dyDescent="0.25"/>
    <row r="190" s="8" customFormat="1" x14ac:dyDescent="0.25"/>
    <row r="191" s="8" customFormat="1" x14ac:dyDescent="0.25"/>
    <row r="192" s="8" customFormat="1" x14ac:dyDescent="0.25"/>
    <row r="193" s="8" customFormat="1" x14ac:dyDescent="0.25"/>
    <row r="194" s="8" customFormat="1" x14ac:dyDescent="0.25"/>
    <row r="195" s="8" customFormat="1" x14ac:dyDescent="0.25"/>
    <row r="196" s="8" customFormat="1" x14ac:dyDescent="0.25"/>
    <row r="197" s="8" customFormat="1" x14ac:dyDescent="0.25"/>
    <row r="198" s="8" customFormat="1" x14ac:dyDescent="0.25"/>
    <row r="199" s="8" customFormat="1" x14ac:dyDescent="0.25"/>
    <row r="200" s="8" customFormat="1" x14ac:dyDescent="0.25"/>
    <row r="201" s="8" customFormat="1" x14ac:dyDescent="0.25"/>
    <row r="202" s="8" customFormat="1" x14ac:dyDescent="0.25"/>
    <row r="203" s="8" customFormat="1" x14ac:dyDescent="0.25"/>
    <row r="204" s="8" customFormat="1" x14ac:dyDescent="0.25"/>
    <row r="205" s="8" customFormat="1" x14ac:dyDescent="0.25"/>
    <row r="206" s="8" customFormat="1" x14ac:dyDescent="0.25"/>
    <row r="207" s="8" customFormat="1" x14ac:dyDescent="0.25"/>
    <row r="208" s="8" customFormat="1" x14ac:dyDescent="0.25"/>
    <row r="209" s="8" customFormat="1" x14ac:dyDescent="0.25"/>
    <row r="210" s="8" customFormat="1" x14ac:dyDescent="0.25"/>
    <row r="211" s="8" customFormat="1" x14ac:dyDescent="0.25"/>
    <row r="212" s="8" customFormat="1" x14ac:dyDescent="0.25"/>
    <row r="213" s="8" customFormat="1" x14ac:dyDescent="0.25"/>
    <row r="214" s="8" customFormat="1" x14ac:dyDescent="0.25"/>
    <row r="215" s="8" customFormat="1" x14ac:dyDescent="0.25"/>
    <row r="216" s="8" customFormat="1" x14ac:dyDescent="0.25"/>
    <row r="217" s="8" customFormat="1" x14ac:dyDescent="0.25"/>
    <row r="218" s="8" customFormat="1" x14ac:dyDescent="0.25"/>
    <row r="219" s="8" customFormat="1" x14ac:dyDescent="0.25"/>
    <row r="220" s="8" customFormat="1" x14ac:dyDescent="0.25"/>
    <row r="221" s="8" customFormat="1" x14ac:dyDescent="0.25"/>
    <row r="222" s="8" customFormat="1" x14ac:dyDescent="0.25"/>
    <row r="223" s="8" customFormat="1" x14ac:dyDescent="0.25"/>
    <row r="224" s="8" customFormat="1" x14ac:dyDescent="0.25"/>
    <row r="225" s="8" customFormat="1" x14ac:dyDescent="0.25"/>
    <row r="226" s="8" customFormat="1" x14ac:dyDescent="0.25"/>
    <row r="227" s="8" customFormat="1" x14ac:dyDescent="0.25"/>
    <row r="228" s="8" customFormat="1" x14ac:dyDescent="0.25"/>
    <row r="229" s="8" customFormat="1" x14ac:dyDescent="0.25"/>
    <row r="230" s="8" customFormat="1" x14ac:dyDescent="0.25"/>
    <row r="231" s="8" customFormat="1" x14ac:dyDescent="0.25"/>
    <row r="232" s="8" customFormat="1" x14ac:dyDescent="0.25"/>
    <row r="233" s="8" customFormat="1" x14ac:dyDescent="0.25"/>
    <row r="234" s="8" customFormat="1" x14ac:dyDescent="0.25"/>
    <row r="235" s="8" customFormat="1" x14ac:dyDescent="0.25"/>
    <row r="236" s="8" customFormat="1" x14ac:dyDescent="0.25"/>
    <row r="237" s="8" customFormat="1" x14ac:dyDescent="0.25"/>
    <row r="238" s="8" customFormat="1" x14ac:dyDescent="0.25"/>
    <row r="239" s="8" customFormat="1" x14ac:dyDescent="0.25"/>
    <row r="240" s="8" customFormat="1" x14ac:dyDescent="0.25"/>
    <row r="241" s="8" customFormat="1" x14ac:dyDescent="0.25"/>
    <row r="242" s="8" customFormat="1" x14ac:dyDescent="0.25"/>
    <row r="243" s="8" customFormat="1" x14ac:dyDescent="0.25"/>
    <row r="244" s="8" customFormat="1" x14ac:dyDescent="0.25"/>
    <row r="245" s="8" customFormat="1" x14ac:dyDescent="0.25"/>
    <row r="246" s="8" customFormat="1" x14ac:dyDescent="0.25"/>
    <row r="247" s="8" customFormat="1" x14ac:dyDescent="0.25"/>
    <row r="248" s="8" customFormat="1" x14ac:dyDescent="0.25"/>
    <row r="249" s="8" customFormat="1" x14ac:dyDescent="0.25"/>
    <row r="250" s="8" customFormat="1" x14ac:dyDescent="0.25"/>
    <row r="251" s="8" customFormat="1" x14ac:dyDescent="0.25"/>
    <row r="252" s="8" customFormat="1" x14ac:dyDescent="0.25"/>
    <row r="253" s="8" customFormat="1" x14ac:dyDescent="0.25"/>
    <row r="254" s="8" customFormat="1" x14ac:dyDescent="0.25"/>
    <row r="255" s="8" customFormat="1" x14ac:dyDescent="0.25"/>
    <row r="256" s="8" customFormat="1" x14ac:dyDescent="0.25"/>
    <row r="257" s="8" customFormat="1" x14ac:dyDescent="0.25"/>
    <row r="258" s="8" customFormat="1" x14ac:dyDescent="0.25"/>
    <row r="259" s="8" customFormat="1" x14ac:dyDescent="0.25"/>
    <row r="260" s="8" customFormat="1" x14ac:dyDescent="0.25"/>
    <row r="261" s="8" customFormat="1" x14ac:dyDescent="0.25"/>
    <row r="262" s="8" customFormat="1" x14ac:dyDescent="0.25"/>
    <row r="263" s="8" customFormat="1" x14ac:dyDescent="0.25"/>
    <row r="264" s="8" customFormat="1" x14ac:dyDescent="0.25"/>
    <row r="265" s="8" customFormat="1" x14ac:dyDescent="0.25"/>
    <row r="266" s="8" customFormat="1" x14ac:dyDescent="0.25"/>
    <row r="267" s="8" customFormat="1" x14ac:dyDescent="0.25"/>
    <row r="268" s="8" customFormat="1" x14ac:dyDescent="0.25"/>
    <row r="269" s="8" customFormat="1" x14ac:dyDescent="0.25"/>
    <row r="270" s="8" customFormat="1" x14ac:dyDescent="0.25"/>
    <row r="271" s="8" customFormat="1" x14ac:dyDescent="0.25"/>
    <row r="272" s="8" customFormat="1" x14ac:dyDescent="0.25"/>
    <row r="273" s="8" customFormat="1" x14ac:dyDescent="0.25"/>
    <row r="274" s="8" customFormat="1" x14ac:dyDescent="0.25"/>
    <row r="275" s="8" customFormat="1" x14ac:dyDescent="0.25"/>
    <row r="276" s="8" customFormat="1" x14ac:dyDescent="0.25"/>
    <row r="277" s="8" customFormat="1" x14ac:dyDescent="0.25"/>
    <row r="278" s="8" customFormat="1" x14ac:dyDescent="0.25"/>
    <row r="279" s="8" customFormat="1" x14ac:dyDescent="0.25"/>
    <row r="280" s="8" customFormat="1" x14ac:dyDescent="0.25"/>
    <row r="281" s="8" customFormat="1" x14ac:dyDescent="0.25"/>
    <row r="282" s="8" customFormat="1" x14ac:dyDescent="0.25"/>
    <row r="283" s="8" customFormat="1" x14ac:dyDescent="0.25"/>
    <row r="284" s="8" customFormat="1" x14ac:dyDescent="0.25"/>
    <row r="285" s="8" customFormat="1" x14ac:dyDescent="0.25"/>
    <row r="286" s="8" customFormat="1" x14ac:dyDescent="0.25"/>
    <row r="287" s="8" customFormat="1" x14ac:dyDescent="0.25"/>
    <row r="288" s="8" customFormat="1" x14ac:dyDescent="0.25"/>
    <row r="289" s="8" customFormat="1" x14ac:dyDescent="0.25"/>
    <row r="290" s="8" customFormat="1" x14ac:dyDescent="0.25"/>
    <row r="291" s="8" customFormat="1" x14ac:dyDescent="0.25"/>
    <row r="292" s="8" customFormat="1" x14ac:dyDescent="0.25"/>
    <row r="293" s="8" customFormat="1" x14ac:dyDescent="0.25"/>
    <row r="294" s="8" customFormat="1" x14ac:dyDescent="0.25"/>
    <row r="295" s="8" customFormat="1" x14ac:dyDescent="0.25"/>
    <row r="296" s="8" customFormat="1" x14ac:dyDescent="0.25"/>
    <row r="297" s="8" customFormat="1" x14ac:dyDescent="0.25"/>
    <row r="298" s="8" customFormat="1" x14ac:dyDescent="0.25"/>
    <row r="299" s="8" customFormat="1" x14ac:dyDescent="0.25"/>
    <row r="300" s="8" customFormat="1" x14ac:dyDescent="0.25"/>
    <row r="301" s="8" customFormat="1" x14ac:dyDescent="0.25"/>
    <row r="302" s="8" customFormat="1" x14ac:dyDescent="0.25"/>
    <row r="303" s="8" customFormat="1" x14ac:dyDescent="0.25"/>
    <row r="304" s="8" customFormat="1" x14ac:dyDescent="0.25"/>
    <row r="305" s="8" customFormat="1" x14ac:dyDescent="0.25"/>
    <row r="306" s="8" customFormat="1" x14ac:dyDescent="0.25"/>
    <row r="307" s="8" customFormat="1" x14ac:dyDescent="0.25"/>
    <row r="308" s="8" customFormat="1" x14ac:dyDescent="0.25"/>
    <row r="309" s="8" customFormat="1" x14ac:dyDescent="0.25"/>
    <row r="310" s="8" customFormat="1" x14ac:dyDescent="0.25"/>
    <row r="311" s="8" customFormat="1" x14ac:dyDescent="0.25"/>
    <row r="312" s="8" customFormat="1" x14ac:dyDescent="0.25"/>
    <row r="313" s="8" customFormat="1" x14ac:dyDescent="0.25"/>
    <row r="314" s="8" customFormat="1" x14ac:dyDescent="0.25"/>
    <row r="315" s="8" customFormat="1" x14ac:dyDescent="0.25"/>
    <row r="316" s="8" customFormat="1" x14ac:dyDescent="0.25"/>
    <row r="317" s="8" customFormat="1" x14ac:dyDescent="0.25"/>
    <row r="318" s="8" customFormat="1" x14ac:dyDescent="0.25"/>
    <row r="319" s="8" customFormat="1" x14ac:dyDescent="0.25"/>
    <row r="320" s="8" customFormat="1" x14ac:dyDescent="0.25"/>
    <row r="321" s="8" customFormat="1" x14ac:dyDescent="0.25"/>
    <row r="322" s="8" customFormat="1" x14ac:dyDescent="0.25"/>
    <row r="323" s="8" customFormat="1" x14ac:dyDescent="0.25"/>
    <row r="324" s="8" customFormat="1" x14ac:dyDescent="0.25"/>
    <row r="325" s="8" customFormat="1" x14ac:dyDescent="0.25"/>
    <row r="326" s="8" customFormat="1" x14ac:dyDescent="0.25"/>
    <row r="327" s="8" customFormat="1" x14ac:dyDescent="0.25"/>
    <row r="328" s="8" customFormat="1" x14ac:dyDescent="0.25"/>
    <row r="329" s="8" customFormat="1" x14ac:dyDescent="0.25"/>
    <row r="330" s="8" customFormat="1" x14ac:dyDescent="0.25"/>
    <row r="331" s="8" customFormat="1" x14ac:dyDescent="0.25"/>
    <row r="332" s="8" customFormat="1" x14ac:dyDescent="0.25"/>
    <row r="333" s="8" customFormat="1" x14ac:dyDescent="0.25"/>
    <row r="334" s="8" customFormat="1" x14ac:dyDescent="0.25"/>
    <row r="335" s="8" customFormat="1" x14ac:dyDescent="0.25"/>
    <row r="336" s="8" customFormat="1" x14ac:dyDescent="0.25"/>
    <row r="337" s="8" customFormat="1" x14ac:dyDescent="0.25"/>
    <row r="338" s="8" customFormat="1" x14ac:dyDescent="0.25"/>
    <row r="339" s="8" customFormat="1" x14ac:dyDescent="0.25"/>
    <row r="340" s="8" customFormat="1" x14ac:dyDescent="0.25"/>
    <row r="341" s="8" customFormat="1" x14ac:dyDescent="0.25"/>
    <row r="342" s="8" customFormat="1" x14ac:dyDescent="0.25"/>
    <row r="343" s="8" customFormat="1" x14ac:dyDescent="0.25"/>
    <row r="344" s="8" customFormat="1" x14ac:dyDescent="0.25"/>
    <row r="345" s="8" customFormat="1" x14ac:dyDescent="0.25"/>
    <row r="346" s="8" customFormat="1" x14ac:dyDescent="0.25"/>
    <row r="347" s="8" customFormat="1" x14ac:dyDescent="0.25"/>
    <row r="348" s="8" customFormat="1" x14ac:dyDescent="0.25"/>
    <row r="349" s="8" customFormat="1" x14ac:dyDescent="0.25"/>
    <row r="350" s="8" customFormat="1" x14ac:dyDescent="0.25"/>
    <row r="351" s="8" customFormat="1" x14ac:dyDescent="0.25"/>
    <row r="352" s="8" customFormat="1" x14ac:dyDescent="0.25"/>
    <row r="353" s="8" customFormat="1" x14ac:dyDescent="0.25"/>
    <row r="354" s="8" customFormat="1" x14ac:dyDescent="0.25"/>
    <row r="355" s="8" customFormat="1" x14ac:dyDescent="0.25"/>
    <row r="356" s="8" customFormat="1" x14ac:dyDescent="0.25"/>
    <row r="357" s="8" customFormat="1" x14ac:dyDescent="0.25"/>
    <row r="358" s="8" customFormat="1" x14ac:dyDescent="0.25"/>
    <row r="359" s="8" customFormat="1" x14ac:dyDescent="0.25"/>
    <row r="360" s="8" customFormat="1" x14ac:dyDescent="0.25"/>
    <row r="361" s="8" customFormat="1" x14ac:dyDescent="0.25"/>
    <row r="362" s="8" customFormat="1" x14ac:dyDescent="0.25"/>
    <row r="363" s="8" customFormat="1" x14ac:dyDescent="0.25"/>
    <row r="364" s="8" customFormat="1" x14ac:dyDescent="0.25"/>
    <row r="365" s="8" customFormat="1" x14ac:dyDescent="0.25"/>
    <row r="366" s="8" customFormat="1" x14ac:dyDescent="0.25"/>
    <row r="367" s="8" customFormat="1" x14ac:dyDescent="0.25"/>
    <row r="368" s="8" customFormat="1" x14ac:dyDescent="0.25"/>
    <row r="369" s="8" customFormat="1" x14ac:dyDescent="0.25"/>
    <row r="370" s="8" customFormat="1" x14ac:dyDescent="0.25"/>
    <row r="371" s="8" customFormat="1" x14ac:dyDescent="0.25"/>
    <row r="372" s="8" customFormat="1" x14ac:dyDescent="0.25"/>
    <row r="373" s="8" customFormat="1" x14ac:dyDescent="0.25"/>
    <row r="374" s="8" customFormat="1" x14ac:dyDescent="0.25"/>
    <row r="375" s="8" customFormat="1" x14ac:dyDescent="0.25"/>
    <row r="376" s="8" customFormat="1" x14ac:dyDescent="0.25"/>
    <row r="377" s="8" customFormat="1" x14ac:dyDescent="0.25"/>
    <row r="378" s="8" customFormat="1" x14ac:dyDescent="0.25"/>
    <row r="379" s="8" customFormat="1" x14ac:dyDescent="0.25"/>
    <row r="380" s="8" customFormat="1" x14ac:dyDescent="0.25"/>
    <row r="381" s="8" customFormat="1" x14ac:dyDescent="0.25"/>
    <row r="382" s="8" customFormat="1" x14ac:dyDescent="0.25"/>
    <row r="383" s="8" customFormat="1" x14ac:dyDescent="0.25"/>
    <row r="384" s="8" customFormat="1" x14ac:dyDescent="0.25"/>
    <row r="385" s="8" customFormat="1" x14ac:dyDescent="0.25"/>
    <row r="386" s="8" customFormat="1" x14ac:dyDescent="0.25"/>
    <row r="387" s="8" customFormat="1" x14ac:dyDescent="0.25"/>
    <row r="388" s="8" customFormat="1" x14ac:dyDescent="0.25"/>
    <row r="389" s="8" customFormat="1" x14ac:dyDescent="0.25"/>
    <row r="390" s="8" customFormat="1" x14ac:dyDescent="0.25"/>
    <row r="391" s="8" customFormat="1" x14ac:dyDescent="0.25"/>
    <row r="392" s="8" customFormat="1" x14ac:dyDescent="0.25"/>
    <row r="393" s="8" customFormat="1" x14ac:dyDescent="0.25"/>
    <row r="394" s="8" customFormat="1" x14ac:dyDescent="0.25"/>
    <row r="395" s="8" customFormat="1" x14ac:dyDescent="0.25"/>
    <row r="396" s="8" customFormat="1" x14ac:dyDescent="0.25"/>
    <row r="397" s="8" customFormat="1" x14ac:dyDescent="0.25"/>
    <row r="398" s="8" customFormat="1" x14ac:dyDescent="0.25"/>
    <row r="399" s="8" customFormat="1" x14ac:dyDescent="0.25"/>
    <row r="400" s="8" customFormat="1" x14ac:dyDescent="0.25"/>
    <row r="401" s="8" customFormat="1" x14ac:dyDescent="0.25"/>
    <row r="402" s="8" customFormat="1" x14ac:dyDescent="0.25"/>
    <row r="403" s="8" customFormat="1" x14ac:dyDescent="0.25"/>
    <row r="404" s="8" customFormat="1" x14ac:dyDescent="0.25"/>
    <row r="405" s="8" customFormat="1" x14ac:dyDescent="0.25"/>
    <row r="406" s="8" customFormat="1" x14ac:dyDescent="0.25"/>
    <row r="407" s="8" customFormat="1" x14ac:dyDescent="0.25"/>
    <row r="408" s="8" customFormat="1" x14ac:dyDescent="0.25"/>
    <row r="409" s="8" customFormat="1" x14ac:dyDescent="0.25"/>
    <row r="410" s="8" customFormat="1" x14ac:dyDescent="0.25"/>
    <row r="411" s="8" customFormat="1" x14ac:dyDescent="0.25"/>
    <row r="412" s="8" customFormat="1" x14ac:dyDescent="0.25"/>
    <row r="413" s="8" customFormat="1" x14ac:dyDescent="0.25"/>
    <row r="414" s="8" customFormat="1" x14ac:dyDescent="0.25"/>
    <row r="415" s="8" customFormat="1" x14ac:dyDescent="0.25"/>
    <row r="416" s="8" customFormat="1" x14ac:dyDescent="0.25"/>
    <row r="417" s="8" customFormat="1" x14ac:dyDescent="0.25"/>
    <row r="418" s="8" customFormat="1" x14ac:dyDescent="0.25"/>
    <row r="419" s="8" customFormat="1" x14ac:dyDescent="0.25"/>
    <row r="420" s="8" customFormat="1" x14ac:dyDescent="0.25"/>
    <row r="421" s="8" customFormat="1" x14ac:dyDescent="0.25"/>
    <row r="422" s="8" customFormat="1" x14ac:dyDescent="0.25"/>
    <row r="423" s="8" customFormat="1" x14ac:dyDescent="0.25"/>
    <row r="424" s="8" customFormat="1" x14ac:dyDescent="0.25"/>
    <row r="425" s="8" customFormat="1" x14ac:dyDescent="0.25"/>
    <row r="426" s="8" customFormat="1" x14ac:dyDescent="0.25"/>
    <row r="427" s="8" customFormat="1" x14ac:dyDescent="0.25"/>
    <row r="428" s="8" customFormat="1" x14ac:dyDescent="0.25"/>
  </sheetData>
  <sheetProtection password="C64D" sheet="1" objects="1" scenarios="1" formatCells="0" insertHyperlinks="0"/>
  <mergeCells count="112">
    <mergeCell ref="C134:E134"/>
    <mergeCell ref="C14:F14"/>
    <mergeCell ref="C98:E98"/>
    <mergeCell ref="C71:E71"/>
    <mergeCell ref="C73:E73"/>
    <mergeCell ref="C74:E74"/>
    <mergeCell ref="C75:E75"/>
    <mergeCell ref="C69:E69"/>
    <mergeCell ref="C70:E70"/>
    <mergeCell ref="C72:E72"/>
    <mergeCell ref="C90:E90"/>
    <mergeCell ref="C91:E91"/>
    <mergeCell ref="C31:E31"/>
    <mergeCell ref="C51:E51"/>
    <mergeCell ref="C59:E59"/>
    <mergeCell ref="C47:E47"/>
    <mergeCell ref="C99:E99"/>
    <mergeCell ref="B89:E89"/>
    <mergeCell ref="C29:E29"/>
    <mergeCell ref="C64:E64"/>
    <mergeCell ref="C132:E132"/>
    <mergeCell ref="C121:E121"/>
    <mergeCell ref="C122:E122"/>
    <mergeCell ref="C123:E123"/>
    <mergeCell ref="B135:E135"/>
    <mergeCell ref="B137:E137"/>
    <mergeCell ref="C143:E143"/>
    <mergeCell ref="C15:F15"/>
    <mergeCell ref="C100:E100"/>
    <mergeCell ref="C101:E101"/>
    <mergeCell ref="C102:E102"/>
    <mergeCell ref="C103:E103"/>
    <mergeCell ref="C104:E104"/>
    <mergeCell ref="C126:E126"/>
    <mergeCell ref="C127:E127"/>
    <mergeCell ref="C128:E128"/>
    <mergeCell ref="C129:E129"/>
    <mergeCell ref="C130:E130"/>
    <mergeCell ref="B81:E81"/>
    <mergeCell ref="C87:E87"/>
    <mergeCell ref="C106:E106"/>
    <mergeCell ref="B107:E107"/>
    <mergeCell ref="C92:E92"/>
    <mergeCell ref="B79:E79"/>
    <mergeCell ref="C94:E94"/>
    <mergeCell ref="C95:E95"/>
    <mergeCell ref="C96:E96"/>
    <mergeCell ref="C97:E97"/>
    <mergeCell ref="B2:F2"/>
    <mergeCell ref="C68:E68"/>
    <mergeCell ref="C19:E19"/>
    <mergeCell ref="C20:E20"/>
    <mergeCell ref="C21:E21"/>
    <mergeCell ref="C22:E22"/>
    <mergeCell ref="C23:E23"/>
    <mergeCell ref="C24:E24"/>
    <mergeCell ref="C25:E25"/>
    <mergeCell ref="C26:E26"/>
    <mergeCell ref="C27:E27"/>
    <mergeCell ref="C28:E28"/>
    <mergeCell ref="C66:E66"/>
    <mergeCell ref="C67:E67"/>
    <mergeCell ref="B18:E18"/>
    <mergeCell ref="B12:E12"/>
    <mergeCell ref="C63:E63"/>
    <mergeCell ref="B61:E61"/>
    <mergeCell ref="C62:E62"/>
    <mergeCell ref="C30:E30"/>
    <mergeCell ref="C65:E65"/>
    <mergeCell ref="B33:E33"/>
    <mergeCell ref="B11:E11"/>
    <mergeCell ref="C46:E46"/>
    <mergeCell ref="B4:F4"/>
    <mergeCell ref="C48:E48"/>
    <mergeCell ref="B52:E52"/>
    <mergeCell ref="B54:E54"/>
    <mergeCell ref="C41:E41"/>
    <mergeCell ref="C42:E42"/>
    <mergeCell ref="C43:E43"/>
    <mergeCell ref="C44:E44"/>
    <mergeCell ref="C45:E45"/>
    <mergeCell ref="C38:E38"/>
    <mergeCell ref="C39:E39"/>
    <mergeCell ref="C40:E40"/>
    <mergeCell ref="C7:F7"/>
    <mergeCell ref="B8:E8"/>
    <mergeCell ref="B10:E10"/>
    <mergeCell ref="B13:E13"/>
    <mergeCell ref="B6:F6"/>
    <mergeCell ref="B9:E9"/>
    <mergeCell ref="C34:E34"/>
    <mergeCell ref="C35:E35"/>
    <mergeCell ref="C36:E36"/>
    <mergeCell ref="C37:E37"/>
    <mergeCell ref="C16:F16"/>
    <mergeCell ref="C49:E49"/>
    <mergeCell ref="C50:E50"/>
    <mergeCell ref="C77:E77"/>
    <mergeCell ref="C105:E105"/>
    <mergeCell ref="C133:E133"/>
    <mergeCell ref="C76:E76"/>
    <mergeCell ref="B109:E109"/>
    <mergeCell ref="C115:E115"/>
    <mergeCell ref="C124:E124"/>
    <mergeCell ref="C125:E125"/>
    <mergeCell ref="B117:E117"/>
    <mergeCell ref="C118:E118"/>
    <mergeCell ref="C119:E119"/>
    <mergeCell ref="C120:E120"/>
    <mergeCell ref="C131:E131"/>
    <mergeCell ref="C93:E93"/>
    <mergeCell ref="C78:E78"/>
  </mergeCells>
  <dataValidations count="4">
    <dataValidation type="textLength" operator="lessThanOrEqual" allowBlank="1" showInputMessage="1" showErrorMessage="1" error="El número de caracteres introducidos es mayor que 200_x000a_" sqref="C15:F16">
      <formula1>200</formula1>
    </dataValidation>
    <dataValidation type="textLength" operator="lessThanOrEqual" allowBlank="1" showInputMessage="1" showErrorMessage="1" error="El número de caracteres introducidos es mayor que 60_x000a_" sqref="C7:F7">
      <formula1>60</formula1>
    </dataValidation>
    <dataValidation type="textLength" operator="lessThanOrEqual" allowBlank="1" showInputMessage="1" showErrorMessage="1" error="El número de caracteres introducidos es mayor que 300" sqref="C14:F14">
      <formula1>300</formula1>
    </dataValidation>
    <dataValidation type="textLength" operator="lessThan" allowBlank="1" showInputMessage="1" showErrorMessage="1" error="La descripcion debe tener una longitud menor a 150 caracteres" sqref="C49:E49 C77:E77 C105:E105 C133:E133">
      <formula1>150</formula1>
    </dataValidation>
  </dataValidations>
  <hyperlinks>
    <hyperlink ref="C28" r:id="rId1"/>
    <hyperlink ref="C46" r:id="rId2"/>
    <hyperlink ref="C102" r:id="rId3"/>
    <hyperlink ref="C104" r:id="rId4"/>
    <hyperlink ref="C76" r:id="rId5"/>
    <hyperlink ref="C74" r:id="rId6"/>
  </hyperlinks>
  <pageMargins left="0.70866141732283472" right="0.70866141732283472" top="0.74803149606299213" bottom="0.74803149606299213" header="0.31496062992125984" footer="0.31496062992125984"/>
  <pageSetup paperSize="9" scale="83" fitToHeight="0" orientation="portrait" r:id="rId7"/>
  <rowBreaks count="4" manualBreakCount="4">
    <brk id="17" min="1" max="4" man="1"/>
    <brk id="59" min="1" max="4" man="1"/>
    <brk id="87" min="1" max="4" man="1"/>
    <brk id="115" min="1" max="4"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E133"/>
  <sheetViews>
    <sheetView topLeftCell="A52" zoomScale="77" zoomScaleNormal="77" zoomScaleSheetLayoutView="100" workbookViewId="0">
      <selection activeCell="F47" sqref="F47"/>
    </sheetView>
  </sheetViews>
  <sheetFormatPr baseColWidth="10" defaultColWidth="9.140625" defaultRowHeight="15" x14ac:dyDescent="0.25"/>
  <cols>
    <col min="1" max="1" width="3.42578125" style="8" customWidth="1"/>
    <col min="2" max="2" width="51.28515625" style="16" customWidth="1"/>
    <col min="3" max="3" width="17.85546875" style="16" customWidth="1"/>
    <col min="4" max="4" width="15.7109375" style="8" customWidth="1"/>
    <col min="5" max="5" width="75.28515625" style="8" customWidth="1"/>
    <col min="6" max="6" width="4.140625" style="8" customWidth="1"/>
    <col min="7" max="7" width="93.7109375" style="8" customWidth="1"/>
    <col min="8" max="8" width="17.85546875" style="8" customWidth="1"/>
    <col min="9" max="9" width="15" style="8" customWidth="1"/>
    <col min="10" max="10" width="153.28515625" style="8" customWidth="1"/>
    <col min="11" max="11" width="12.140625" style="8" customWidth="1"/>
    <col min="12" max="17" width="10.85546875" style="8" customWidth="1"/>
    <col min="18" max="161" width="9.140625" style="8"/>
    <col min="162" max="16384" width="9.140625" style="16"/>
  </cols>
  <sheetData>
    <row r="1" spans="2:7" s="8" customFormat="1" ht="16.5" customHeight="1" x14ac:dyDescent="0.25"/>
    <row r="2" spans="2:7" s="8" customFormat="1" ht="45" customHeight="1" thickBot="1" x14ac:dyDescent="0.3">
      <c r="B2" s="19" t="s">
        <v>46</v>
      </c>
      <c r="C2" s="138" t="s">
        <v>100</v>
      </c>
      <c r="D2" s="138"/>
      <c r="E2" s="138"/>
    </row>
    <row r="3" spans="2:7" s="8" customFormat="1" ht="20.25" customHeight="1" x14ac:dyDescent="0.25">
      <c r="B3" s="135" t="s">
        <v>60</v>
      </c>
      <c r="C3" s="136"/>
      <c r="D3" s="136" t="s">
        <v>61</v>
      </c>
      <c r="E3" s="137"/>
    </row>
    <row r="4" spans="2:7" s="8" customFormat="1" ht="19.5" customHeight="1" thickBot="1" x14ac:dyDescent="0.3">
      <c r="B4" s="156" t="str">
        <f>'DATOS GENERALES'!C35</f>
        <v>TECNIDES</v>
      </c>
      <c r="C4" s="154"/>
      <c r="D4" s="154" t="str">
        <f>'DATOS GENERALES'!C7</f>
        <v>Uso Superadobe y Energías Renovables en Zonas Altas Huánuco</v>
      </c>
      <c r="E4" s="155"/>
    </row>
    <row r="5" spans="2:7" s="8" customFormat="1" ht="16.5" customHeight="1" thickBot="1" x14ac:dyDescent="0.3">
      <c r="B5" s="15"/>
    </row>
    <row r="6" spans="2:7" s="8" customFormat="1" ht="15" customHeight="1" x14ac:dyDescent="0.25">
      <c r="B6" s="145" t="s">
        <v>88</v>
      </c>
      <c r="C6" s="146"/>
      <c r="D6" s="146"/>
      <c r="E6" s="147"/>
    </row>
    <row r="7" spans="2:7" s="8" customFormat="1" ht="209.25" customHeight="1" thickBot="1" x14ac:dyDescent="0.3">
      <c r="B7" s="151" t="s">
        <v>202</v>
      </c>
      <c r="C7" s="152"/>
      <c r="D7" s="152"/>
      <c r="E7" s="153"/>
    </row>
    <row r="8" spans="2:7" s="8" customFormat="1" ht="12" customHeight="1" thickBot="1" x14ac:dyDescent="0.3"/>
    <row r="9" spans="2:7" s="8" customFormat="1" x14ac:dyDescent="0.25">
      <c r="B9" s="145" t="s">
        <v>89</v>
      </c>
      <c r="C9" s="146"/>
      <c r="D9" s="146"/>
      <c r="E9" s="147"/>
    </row>
    <row r="10" spans="2:7" s="8" customFormat="1" ht="171" customHeight="1" thickBot="1" x14ac:dyDescent="0.3">
      <c r="B10" s="142" t="s">
        <v>163</v>
      </c>
      <c r="C10" s="143"/>
      <c r="D10" s="143"/>
      <c r="E10" s="144"/>
    </row>
    <row r="11" spans="2:7" s="8" customFormat="1" ht="15.75" customHeight="1" thickBot="1" x14ac:dyDescent="0.3"/>
    <row r="12" spans="2:7" s="8" customFormat="1" x14ac:dyDescent="0.25">
      <c r="B12" s="148" t="s">
        <v>90</v>
      </c>
      <c r="C12" s="149"/>
      <c r="D12" s="149"/>
      <c r="E12" s="150"/>
    </row>
    <row r="13" spans="2:7" s="8" customFormat="1" ht="166.5" customHeight="1" thickBot="1" x14ac:dyDescent="0.3">
      <c r="B13" s="142" t="s">
        <v>164</v>
      </c>
      <c r="C13" s="143"/>
      <c r="D13" s="143"/>
      <c r="E13" s="144"/>
    </row>
    <row r="14" spans="2:7" ht="15" customHeight="1" thickBot="1" x14ac:dyDescent="0.3">
      <c r="B14" s="8"/>
      <c r="C14" s="8"/>
    </row>
    <row r="15" spans="2:7" s="8" customFormat="1" ht="36" customHeight="1" x14ac:dyDescent="0.25">
      <c r="B15" s="148" t="s">
        <v>62</v>
      </c>
      <c r="C15" s="149"/>
      <c r="D15" s="149"/>
      <c r="E15" s="150"/>
      <c r="G15" s="48" t="s">
        <v>64</v>
      </c>
    </row>
    <row r="16" spans="2:7" s="8" customFormat="1" ht="164.25" customHeight="1" thickBot="1" x14ac:dyDescent="0.3">
      <c r="B16" s="142" t="s">
        <v>165</v>
      </c>
      <c r="C16" s="143"/>
      <c r="D16" s="143"/>
      <c r="E16" s="144"/>
      <c r="G16" s="49" t="s">
        <v>144</v>
      </c>
    </row>
    <row r="17" spans="1:7" s="8" customFormat="1" ht="15.75" customHeight="1" thickBot="1" x14ac:dyDescent="0.3"/>
    <row r="18" spans="1:7" s="8" customFormat="1" ht="33" customHeight="1" x14ac:dyDescent="0.25">
      <c r="B18" s="145" t="s">
        <v>63</v>
      </c>
      <c r="C18" s="146"/>
      <c r="D18" s="146"/>
      <c r="E18" s="147"/>
    </row>
    <row r="19" spans="1:7" s="8" customFormat="1" ht="322.5" customHeight="1" thickBot="1" x14ac:dyDescent="0.3">
      <c r="B19" s="142" t="s">
        <v>166</v>
      </c>
      <c r="C19" s="143"/>
      <c r="D19" s="143"/>
      <c r="E19" s="144"/>
    </row>
    <row r="20" spans="1:7" s="8" customFormat="1" ht="17.25" customHeight="1" thickBot="1" x14ac:dyDescent="0.3"/>
    <row r="21" spans="1:7" s="8" customFormat="1" ht="15" customHeight="1" x14ac:dyDescent="0.25">
      <c r="B21" s="148" t="s">
        <v>65</v>
      </c>
      <c r="C21" s="149"/>
      <c r="D21" s="149"/>
      <c r="E21" s="150"/>
    </row>
    <row r="22" spans="1:7" s="8" customFormat="1" ht="338.25" customHeight="1" thickBot="1" x14ac:dyDescent="0.3">
      <c r="B22" s="142" t="s">
        <v>167</v>
      </c>
      <c r="C22" s="143"/>
      <c r="D22" s="143"/>
      <c r="E22" s="144"/>
    </row>
    <row r="23" spans="1:7" ht="15" customHeight="1" thickBot="1" x14ac:dyDescent="0.3">
      <c r="B23" s="8"/>
      <c r="C23" s="8"/>
    </row>
    <row r="24" spans="1:7" s="8" customFormat="1" ht="15" customHeight="1" x14ac:dyDescent="0.25">
      <c r="B24" s="148" t="s">
        <v>66</v>
      </c>
      <c r="C24" s="149"/>
      <c r="D24" s="149"/>
      <c r="E24" s="150"/>
    </row>
    <row r="25" spans="1:7" s="8" customFormat="1" ht="180" customHeight="1" thickBot="1" x14ac:dyDescent="0.3">
      <c r="A25" s="8" t="s">
        <v>37</v>
      </c>
      <c r="B25" s="151" t="s">
        <v>158</v>
      </c>
      <c r="C25" s="152"/>
      <c r="D25" s="152"/>
      <c r="E25" s="153"/>
    </row>
    <row r="26" spans="1:7" s="8" customFormat="1" ht="14.25" customHeight="1" thickBot="1" x14ac:dyDescent="0.3"/>
    <row r="27" spans="1:7" s="8" customFormat="1" ht="15" customHeight="1" x14ac:dyDescent="0.25">
      <c r="B27" s="148" t="s">
        <v>67</v>
      </c>
      <c r="C27" s="149"/>
      <c r="D27" s="149"/>
      <c r="E27" s="150"/>
    </row>
    <row r="28" spans="1:7" s="8" customFormat="1" ht="184.5" customHeight="1" thickBot="1" x14ac:dyDescent="0.3">
      <c r="B28" s="151" t="s">
        <v>168</v>
      </c>
      <c r="C28" s="152"/>
      <c r="D28" s="152"/>
      <c r="E28" s="153"/>
    </row>
    <row r="29" spans="1:7" s="8" customFormat="1" ht="12" customHeight="1" thickBot="1" x14ac:dyDescent="0.3"/>
    <row r="30" spans="1:7" s="8" customFormat="1" ht="33" customHeight="1" x14ac:dyDescent="0.25">
      <c r="B30" s="148" t="s">
        <v>91</v>
      </c>
      <c r="C30" s="149"/>
      <c r="D30" s="149"/>
      <c r="E30" s="150"/>
      <c r="G30" s="48" t="s">
        <v>104</v>
      </c>
    </row>
    <row r="31" spans="1:7" s="8" customFormat="1" ht="221.25" customHeight="1" thickBot="1" x14ac:dyDescent="0.3">
      <c r="B31" s="151" t="s">
        <v>169</v>
      </c>
      <c r="C31" s="152"/>
      <c r="D31" s="152"/>
      <c r="E31" s="153"/>
      <c r="G31" s="49" t="s">
        <v>206</v>
      </c>
    </row>
    <row r="32" spans="1:7" s="8" customFormat="1" ht="15" customHeight="1" thickBot="1" x14ac:dyDescent="0.3"/>
    <row r="33" spans="1:7" s="8" customFormat="1" ht="30" x14ac:dyDescent="0.25">
      <c r="A33" s="8">
        <v>10</v>
      </c>
      <c r="B33" s="145" t="s">
        <v>69</v>
      </c>
      <c r="C33" s="146"/>
      <c r="D33" s="146"/>
      <c r="E33" s="147"/>
      <c r="G33" s="48" t="s">
        <v>68</v>
      </c>
    </row>
    <row r="34" spans="1:7" s="8" customFormat="1" ht="357" customHeight="1" thickBot="1" x14ac:dyDescent="0.3">
      <c r="B34" s="142" t="s">
        <v>170</v>
      </c>
      <c r="C34" s="143"/>
      <c r="D34" s="143"/>
      <c r="E34" s="144"/>
      <c r="G34" s="49" t="s">
        <v>207</v>
      </c>
    </row>
    <row r="35" spans="1:7" s="8" customFormat="1" ht="12.75" customHeight="1" thickBot="1" x14ac:dyDescent="0.3"/>
    <row r="36" spans="1:7" s="8" customFormat="1" x14ac:dyDescent="0.25">
      <c r="B36" s="145" t="s">
        <v>106</v>
      </c>
      <c r="C36" s="146"/>
      <c r="D36" s="146"/>
      <c r="E36" s="147"/>
    </row>
    <row r="37" spans="1:7" s="8" customFormat="1" ht="297" customHeight="1" thickBot="1" x14ac:dyDescent="0.3">
      <c r="B37" s="142" t="s">
        <v>171</v>
      </c>
      <c r="C37" s="143"/>
      <c r="D37" s="143"/>
      <c r="E37" s="144"/>
    </row>
    <row r="38" spans="1:7" s="8" customFormat="1" ht="15.75" customHeight="1" thickBot="1" x14ac:dyDescent="0.3"/>
    <row r="39" spans="1:7" s="8" customFormat="1" x14ac:dyDescent="0.25">
      <c r="B39" s="148" t="s">
        <v>107</v>
      </c>
      <c r="C39" s="149"/>
      <c r="D39" s="149"/>
      <c r="E39" s="150"/>
    </row>
    <row r="40" spans="1:7" s="8" customFormat="1" ht="296.25" customHeight="1" thickBot="1" x14ac:dyDescent="0.3">
      <c r="B40" s="142" t="s">
        <v>159</v>
      </c>
      <c r="C40" s="143"/>
      <c r="D40" s="143"/>
      <c r="E40" s="144"/>
    </row>
    <row r="41" spans="1:7" s="8" customFormat="1" ht="16.5" customHeight="1" thickBot="1" x14ac:dyDescent="0.3"/>
    <row r="42" spans="1:7" s="8" customFormat="1" x14ac:dyDescent="0.25">
      <c r="B42" s="148" t="s">
        <v>105</v>
      </c>
      <c r="C42" s="149"/>
      <c r="D42" s="149"/>
      <c r="E42" s="150"/>
    </row>
    <row r="43" spans="1:7" s="8" customFormat="1" ht="327.75" customHeight="1" thickBot="1" x14ac:dyDescent="0.3">
      <c r="B43" s="142" t="s">
        <v>172</v>
      </c>
      <c r="C43" s="143"/>
      <c r="D43" s="143"/>
      <c r="E43" s="144"/>
    </row>
    <row r="44" spans="1:7" s="8" customFormat="1" ht="13.5" customHeight="1" thickBot="1" x14ac:dyDescent="0.3"/>
    <row r="45" spans="1:7" s="8" customFormat="1" ht="15" customHeight="1" x14ac:dyDescent="0.25">
      <c r="B45" s="145" t="s">
        <v>70</v>
      </c>
      <c r="C45" s="146"/>
      <c r="D45" s="146"/>
      <c r="E45" s="147"/>
    </row>
    <row r="46" spans="1:7" s="8" customFormat="1" ht="291.75" customHeight="1" x14ac:dyDescent="0.25">
      <c r="B46" s="139" t="s">
        <v>208</v>
      </c>
      <c r="C46" s="140"/>
      <c r="D46" s="140"/>
      <c r="E46" s="141"/>
    </row>
    <row r="47" spans="1:7" s="8" customFormat="1" ht="291.75" customHeight="1" thickBot="1" x14ac:dyDescent="0.3">
      <c r="B47" s="142"/>
      <c r="C47" s="143"/>
      <c r="D47" s="143"/>
      <c r="E47" s="144"/>
    </row>
    <row r="48" spans="1:7" s="8" customFormat="1" ht="12" customHeight="1" thickBot="1" x14ac:dyDescent="0.3"/>
    <row r="49" spans="2:5" s="8" customFormat="1" x14ac:dyDescent="0.25">
      <c r="B49" s="145" t="s">
        <v>71</v>
      </c>
      <c r="C49" s="146"/>
      <c r="D49" s="146"/>
      <c r="E49" s="147"/>
    </row>
    <row r="50" spans="2:5" s="8" customFormat="1" x14ac:dyDescent="0.25">
      <c r="B50" s="62" t="s">
        <v>35</v>
      </c>
      <c r="C50" s="82" t="s">
        <v>36</v>
      </c>
      <c r="D50" s="82" t="s">
        <v>72</v>
      </c>
      <c r="E50" s="83" t="s">
        <v>38</v>
      </c>
    </row>
    <row r="51" spans="2:5" s="8" customFormat="1" ht="46.5" customHeight="1" x14ac:dyDescent="0.25">
      <c r="B51" s="89" t="s">
        <v>145</v>
      </c>
      <c r="C51" s="91">
        <v>2</v>
      </c>
      <c r="D51" s="91">
        <v>2</v>
      </c>
      <c r="E51" s="90" t="s">
        <v>146</v>
      </c>
    </row>
    <row r="52" spans="2:5" s="8" customFormat="1" ht="46.5" customHeight="1" x14ac:dyDescent="0.25">
      <c r="B52" s="89" t="s">
        <v>147</v>
      </c>
      <c r="C52" s="91">
        <v>2</v>
      </c>
      <c r="D52" s="91">
        <v>3</v>
      </c>
      <c r="E52" s="90" t="s">
        <v>148</v>
      </c>
    </row>
    <row r="53" spans="2:5" s="8" customFormat="1" ht="46.5" customHeight="1" x14ac:dyDescent="0.25">
      <c r="B53" s="89" t="s">
        <v>149</v>
      </c>
      <c r="C53" s="91">
        <v>1</v>
      </c>
      <c r="D53" s="91">
        <v>1</v>
      </c>
      <c r="E53" s="90" t="s">
        <v>150</v>
      </c>
    </row>
    <row r="54" spans="2:5" s="8" customFormat="1" ht="46.5" customHeight="1" x14ac:dyDescent="0.25">
      <c r="B54" s="89" t="s">
        <v>151</v>
      </c>
      <c r="C54" s="91">
        <v>4</v>
      </c>
      <c r="D54" s="91">
        <v>4</v>
      </c>
      <c r="E54" s="90" t="s">
        <v>152</v>
      </c>
    </row>
    <row r="55" spans="2:5" s="8" customFormat="1" ht="46.5" customHeight="1" x14ac:dyDescent="0.25">
      <c r="B55" s="89" t="s">
        <v>160</v>
      </c>
      <c r="C55" s="91">
        <v>2</v>
      </c>
      <c r="D55" s="91">
        <v>2</v>
      </c>
      <c r="E55" s="90" t="s">
        <v>153</v>
      </c>
    </row>
    <row r="56" spans="2:5" s="8" customFormat="1" ht="46.5" customHeight="1" x14ac:dyDescent="0.25">
      <c r="B56" s="89" t="s">
        <v>161</v>
      </c>
      <c r="C56" s="91">
        <v>1</v>
      </c>
      <c r="D56" s="91">
        <v>1</v>
      </c>
      <c r="E56" s="90" t="s">
        <v>154</v>
      </c>
    </row>
    <row r="57" spans="2:5" s="8" customFormat="1" ht="46.5" customHeight="1" x14ac:dyDescent="0.25">
      <c r="B57" s="89" t="s">
        <v>155</v>
      </c>
      <c r="C57" s="91">
        <v>2</v>
      </c>
      <c r="D57" s="91">
        <v>2</v>
      </c>
      <c r="E57" s="90" t="s">
        <v>162</v>
      </c>
    </row>
    <row r="58" spans="2:5" s="8" customFormat="1" ht="46.5" customHeight="1" x14ac:dyDescent="0.25">
      <c r="B58" s="89" t="s">
        <v>156</v>
      </c>
      <c r="C58" s="91">
        <v>2</v>
      </c>
      <c r="D58" s="91">
        <v>2</v>
      </c>
      <c r="E58" s="90" t="s">
        <v>157</v>
      </c>
    </row>
    <row r="59" spans="2:5" s="8" customFormat="1" ht="46.5" customHeight="1" x14ac:dyDescent="0.25">
      <c r="B59" s="63"/>
      <c r="C59" s="64"/>
      <c r="D59" s="64"/>
      <c r="E59" s="65"/>
    </row>
    <row r="60" spans="2:5" s="8" customFormat="1" ht="46.5" customHeight="1" thickBot="1" x14ac:dyDescent="0.3">
      <c r="B60" s="66"/>
      <c r="C60" s="67"/>
      <c r="D60" s="67"/>
      <c r="E60" s="68"/>
    </row>
    <row r="61" spans="2:5" s="8" customFormat="1" x14ac:dyDescent="0.25"/>
    <row r="62" spans="2:5" s="8" customFormat="1" x14ac:dyDescent="0.25"/>
    <row r="63" spans="2:5" x14ac:dyDescent="0.25">
      <c r="B63" s="8"/>
      <c r="C63" s="8"/>
    </row>
    <row r="64" spans="2:5" x14ac:dyDescent="0.25">
      <c r="B64" s="8"/>
      <c r="C64" s="8" t="s">
        <v>37</v>
      </c>
    </row>
    <row r="65" spans="2:3" x14ac:dyDescent="0.25">
      <c r="B65" s="8"/>
      <c r="C65" s="8"/>
    </row>
    <row r="66" spans="2:3" x14ac:dyDescent="0.25">
      <c r="B66" s="8"/>
      <c r="C66" s="8"/>
    </row>
    <row r="67" spans="2:3" x14ac:dyDescent="0.25">
      <c r="B67" s="8"/>
      <c r="C67" s="8"/>
    </row>
    <row r="68" spans="2:3" x14ac:dyDescent="0.25">
      <c r="B68" s="8"/>
      <c r="C68" s="8"/>
    </row>
    <row r="69" spans="2:3" x14ac:dyDescent="0.25">
      <c r="B69" s="8"/>
      <c r="C69" s="8"/>
    </row>
    <row r="70" spans="2:3" x14ac:dyDescent="0.25">
      <c r="B70" s="8"/>
      <c r="C70" s="8"/>
    </row>
    <row r="71" spans="2:3" x14ac:dyDescent="0.25">
      <c r="B71" s="8"/>
      <c r="C71" s="8"/>
    </row>
    <row r="72" spans="2:3" x14ac:dyDescent="0.25">
      <c r="B72" s="8"/>
      <c r="C72" s="8"/>
    </row>
    <row r="73" spans="2:3" s="8" customFormat="1" x14ac:dyDescent="0.25"/>
    <row r="74" spans="2:3" s="8" customFormat="1" x14ac:dyDescent="0.25"/>
    <row r="75" spans="2:3" s="8" customFormat="1" x14ac:dyDescent="0.25"/>
    <row r="76" spans="2:3" s="8" customFormat="1" x14ac:dyDescent="0.25"/>
    <row r="77" spans="2:3" s="8" customFormat="1" x14ac:dyDescent="0.25"/>
    <row r="78" spans="2:3" s="8" customFormat="1" x14ac:dyDescent="0.25"/>
    <row r="79" spans="2:3" s="8" customFormat="1" x14ac:dyDescent="0.25"/>
    <row r="80" spans="2:3" s="8" customFormat="1" x14ac:dyDescent="0.25"/>
    <row r="81" spans="4:4" s="8" customFormat="1" x14ac:dyDescent="0.25"/>
    <row r="82" spans="4:4" s="8" customFormat="1" x14ac:dyDescent="0.25"/>
    <row r="83" spans="4:4" s="8" customFormat="1" x14ac:dyDescent="0.25">
      <c r="D83" s="8" t="s">
        <v>37</v>
      </c>
    </row>
    <row r="84" spans="4:4" s="8" customFormat="1" x14ac:dyDescent="0.25"/>
    <row r="85" spans="4:4" s="8" customFormat="1" x14ac:dyDescent="0.25"/>
    <row r="86" spans="4:4" s="8" customFormat="1" x14ac:dyDescent="0.25"/>
    <row r="87" spans="4:4" s="8" customFormat="1" x14ac:dyDescent="0.25"/>
    <row r="88" spans="4:4" s="8" customFormat="1" x14ac:dyDescent="0.25"/>
    <row r="89" spans="4:4" s="8" customFormat="1" x14ac:dyDescent="0.25"/>
    <row r="90" spans="4:4" s="8" customFormat="1" x14ac:dyDescent="0.25"/>
    <row r="91" spans="4:4" s="8" customFormat="1" x14ac:dyDescent="0.25"/>
    <row r="92" spans="4:4" s="8" customFormat="1" x14ac:dyDescent="0.25"/>
    <row r="93" spans="4:4" s="8" customFormat="1" x14ac:dyDescent="0.25"/>
    <row r="94" spans="4:4" s="8" customFormat="1" x14ac:dyDescent="0.25"/>
    <row r="95" spans="4:4" s="8" customFormat="1" x14ac:dyDescent="0.25"/>
    <row r="96" spans="4:4" s="8" customFormat="1" x14ac:dyDescent="0.25"/>
    <row r="97" s="8" customFormat="1" x14ac:dyDescent="0.25"/>
    <row r="98" s="8" customFormat="1" x14ac:dyDescent="0.25"/>
    <row r="99" s="8" customFormat="1" x14ac:dyDescent="0.25"/>
    <row r="100" s="8" customFormat="1" x14ac:dyDescent="0.25"/>
    <row r="101" s="8" customFormat="1" x14ac:dyDescent="0.25"/>
    <row r="102" s="8" customFormat="1" x14ac:dyDescent="0.25"/>
    <row r="103" s="8" customFormat="1" x14ac:dyDescent="0.25"/>
    <row r="104" s="8" customFormat="1" x14ac:dyDescent="0.25"/>
    <row r="105" s="8" customFormat="1" x14ac:dyDescent="0.25"/>
    <row r="106" s="8" customFormat="1" x14ac:dyDescent="0.25"/>
    <row r="107" s="8" customFormat="1" x14ac:dyDescent="0.25"/>
    <row r="108" s="8" customFormat="1" x14ac:dyDescent="0.25"/>
    <row r="109" s="8" customFormat="1" x14ac:dyDescent="0.25"/>
    <row r="110" s="8" customFormat="1" x14ac:dyDescent="0.25"/>
    <row r="111" s="8" customFormat="1" x14ac:dyDescent="0.25"/>
    <row r="112" s="8" customFormat="1" x14ac:dyDescent="0.25"/>
    <row r="113" s="8" customFormat="1" x14ac:dyDescent="0.25"/>
    <row r="114" s="8" customFormat="1" x14ac:dyDescent="0.25"/>
    <row r="115" s="8" customFormat="1" x14ac:dyDescent="0.25"/>
    <row r="116" s="8" customFormat="1" x14ac:dyDescent="0.25"/>
    <row r="117" s="8" customFormat="1" x14ac:dyDescent="0.25"/>
    <row r="118" s="8" customFormat="1" x14ac:dyDescent="0.25"/>
    <row r="119" s="8" customFormat="1" x14ac:dyDescent="0.25"/>
    <row r="120" s="8" customFormat="1" x14ac:dyDescent="0.25"/>
    <row r="121" s="8" customFormat="1" x14ac:dyDescent="0.25"/>
    <row r="122" s="8" customFormat="1" x14ac:dyDescent="0.25"/>
    <row r="123" s="8" customFormat="1" x14ac:dyDescent="0.25"/>
    <row r="124" s="8" customFormat="1" x14ac:dyDescent="0.25"/>
    <row r="125" s="8" customFormat="1" x14ac:dyDescent="0.25"/>
    <row r="126" s="8" customFormat="1" x14ac:dyDescent="0.25"/>
    <row r="127" s="8" customFormat="1" x14ac:dyDescent="0.25"/>
    <row r="128" s="8" customFormat="1" x14ac:dyDescent="0.25"/>
    <row r="129" s="8" customFormat="1" x14ac:dyDescent="0.25"/>
    <row r="130" s="8" customFormat="1" x14ac:dyDescent="0.25"/>
    <row r="131" s="8" customFormat="1" x14ac:dyDescent="0.25"/>
    <row r="132" s="8" customFormat="1" x14ac:dyDescent="0.25"/>
    <row r="133" s="8" customFormat="1" x14ac:dyDescent="0.25"/>
  </sheetData>
  <sheetProtection password="C64D" sheet="1" objects="1" scenarios="1" formatCells="0" insertHyperlinks="0"/>
  <mergeCells count="34">
    <mergeCell ref="B49:E49"/>
    <mergeCell ref="B30:E30"/>
    <mergeCell ref="B24:E24"/>
    <mergeCell ref="B25:E25"/>
    <mergeCell ref="B22:E22"/>
    <mergeCell ref="B28:E28"/>
    <mergeCell ref="B27:E27"/>
    <mergeCell ref="B45:E45"/>
    <mergeCell ref="B39:E39"/>
    <mergeCell ref="B40:E40"/>
    <mergeCell ref="B42:E42"/>
    <mergeCell ref="B43:E43"/>
    <mergeCell ref="B18:E18"/>
    <mergeCell ref="B19:E19"/>
    <mergeCell ref="B21:E21"/>
    <mergeCell ref="D4:E4"/>
    <mergeCell ref="B4:C4"/>
    <mergeCell ref="B15:E15"/>
    <mergeCell ref="B3:C3"/>
    <mergeCell ref="D3:E3"/>
    <mergeCell ref="C2:E2"/>
    <mergeCell ref="B46:E47"/>
    <mergeCell ref="B9:E9"/>
    <mergeCell ref="B10:E10"/>
    <mergeCell ref="B12:E12"/>
    <mergeCell ref="B6:E6"/>
    <mergeCell ref="B7:E7"/>
    <mergeCell ref="B31:E31"/>
    <mergeCell ref="B33:E33"/>
    <mergeCell ref="B34:E34"/>
    <mergeCell ref="B36:E36"/>
    <mergeCell ref="B37:E37"/>
    <mergeCell ref="B13:E13"/>
    <mergeCell ref="B16:E16"/>
  </mergeCells>
  <dataValidations count="9">
    <dataValidation type="textLength" operator="lessThanOrEqual" allowBlank="1" showInputMessage="1" showErrorMessage="1" error="El número de caracteres introducidos es mayor que 500" sqref="B35 B38 B41 B48 B44">
      <formula1>500</formula1>
    </dataValidation>
    <dataValidation type="textLength" operator="lessThanOrEqual" allowBlank="1" showInputMessage="1" showErrorMessage="1" error="El número de caracteres introducidos es mayor que 1000" sqref="B8 B31:E31 B7:E7 B20 B17 B25:E25 G16 B11 G31 G34 B26 B29 B28:E28">
      <formula1>1000</formula1>
    </dataValidation>
    <dataValidation type="textLength" operator="lessThanOrEqual" allowBlank="1" showInputMessage="1" showErrorMessage="1" error="El número de caracteres introducidos es mayor que 3000" sqref="B46:E47 B32 C50:D50 B50 E50">
      <formula1>3000</formula1>
    </dataValidation>
    <dataValidation type="textLength" operator="lessThanOrEqual" allowBlank="1" showInputMessage="1" showErrorMessage="1" error="El número de caracteres introducidos es mayor que 800" sqref="B10:E10 B13:E13 B16:E16">
      <formula1>800</formula1>
    </dataValidation>
    <dataValidation type="textLength" operator="lessThanOrEqual" allowBlank="1" showInputMessage="1" showErrorMessage="1" error="El número de caracteres introducidos es mayor que 2000" sqref="B19:E19 B22:E22 B34:E34">
      <formula1>2000</formula1>
    </dataValidation>
    <dataValidation type="textLength" operator="lessThanOrEqual" allowBlank="1" showInputMessage="1" showErrorMessage="1" error="El número de caracteres introducidos es mayor que 1500" sqref="B37:E37 B40:E40 B43:E43">
      <formula1>1500</formula1>
    </dataValidation>
    <dataValidation type="textLength" operator="lessThanOrEqual" allowBlank="1" showInputMessage="1" showErrorMessage="1" error="El número de caracteres introducidos es mayor que 1" sqref="C51:D60">
      <formula1>1</formula1>
    </dataValidation>
    <dataValidation type="textLength" operator="lessThanOrEqual" allowBlank="1" showInputMessage="1" showErrorMessage="1" error="El número de caracteres introducidos es mayor que 60" sqref="B51:B60">
      <formula1>60</formula1>
    </dataValidation>
    <dataValidation type="textLength" operator="lessThanOrEqual" allowBlank="1" showInputMessage="1" showErrorMessage="1" error="El número de caracteres introducidos es mayor que 140" sqref="E51:E60">
      <formula1>140</formula1>
    </dataValidation>
  </dataValidations>
  <pageMargins left="0.7" right="0.7" top="0.75" bottom="0.75" header="0.3" footer="0.3"/>
  <pageSetup paperSize="9" scale="54" fitToHeight="0" orientation="portrait" r:id="rId1"/>
  <rowBreaks count="3" manualBreakCount="3">
    <brk id="19" min="1" max="4" man="1"/>
    <brk id="32" min="1" max="4" man="1"/>
    <brk id="47" min="1" max="4"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Z686"/>
  <sheetViews>
    <sheetView topLeftCell="B7" zoomScale="82" zoomScaleNormal="82" zoomScaleSheetLayoutView="100" workbookViewId="0">
      <selection activeCell="D31" sqref="D31"/>
    </sheetView>
  </sheetViews>
  <sheetFormatPr baseColWidth="10" defaultColWidth="11.42578125" defaultRowHeight="15" x14ac:dyDescent="0.25"/>
  <cols>
    <col min="1" max="1" width="11.42578125" style="8"/>
    <col min="2" max="3" width="27" style="16" customWidth="1"/>
    <col min="4" max="4" width="13.140625" style="16" customWidth="1"/>
    <col min="5" max="5" width="20.7109375" style="16" customWidth="1"/>
    <col min="6" max="6" width="14.85546875" style="16" customWidth="1"/>
    <col min="7" max="7" width="11.85546875" style="16" bestFit="1" customWidth="1"/>
    <col min="8" max="13" width="11.42578125" style="16"/>
    <col min="14" max="130" width="11.42578125" style="8"/>
    <col min="131" max="16384" width="11.42578125" style="16"/>
  </cols>
  <sheetData>
    <row r="1" spans="2:13" s="8" customFormat="1" x14ac:dyDescent="0.25">
      <c r="B1" s="17" t="s">
        <v>51</v>
      </c>
      <c r="C1" s="17"/>
    </row>
    <row r="2" spans="2:13" s="8" customFormat="1" ht="98.25" customHeight="1" x14ac:dyDescent="0.25">
      <c r="B2" s="113" t="s">
        <v>101</v>
      </c>
      <c r="C2" s="113"/>
      <c r="D2" s="113"/>
      <c r="E2" s="113"/>
      <c r="F2" s="113"/>
      <c r="G2" s="113"/>
      <c r="H2" s="113"/>
      <c r="I2" s="113"/>
      <c r="J2" s="113"/>
      <c r="K2" s="113"/>
    </row>
    <row r="3" spans="2:13" s="8" customFormat="1" ht="15.75" thickBot="1" x14ac:dyDescent="0.3"/>
    <row r="4" spans="2:13" ht="60" customHeight="1" x14ac:dyDescent="0.25">
      <c r="B4" s="159" t="s">
        <v>53</v>
      </c>
      <c r="C4" s="159" t="s">
        <v>74</v>
      </c>
      <c r="D4" s="163" t="s">
        <v>93</v>
      </c>
      <c r="E4" s="165" t="s">
        <v>94</v>
      </c>
      <c r="F4" s="167" t="s">
        <v>95</v>
      </c>
      <c r="G4" s="168"/>
      <c r="H4" s="157" t="s">
        <v>96</v>
      </c>
      <c r="I4" s="158"/>
      <c r="J4" s="169" t="s">
        <v>98</v>
      </c>
      <c r="K4" s="170"/>
      <c r="L4" s="8"/>
      <c r="M4" s="22" t="s">
        <v>47</v>
      </c>
    </row>
    <row r="5" spans="2:13" ht="30.75" thickBot="1" x14ac:dyDescent="0.3">
      <c r="B5" s="160"/>
      <c r="C5" s="160"/>
      <c r="D5" s="164"/>
      <c r="E5" s="166"/>
      <c r="F5" s="51" t="s">
        <v>48</v>
      </c>
      <c r="G5" s="52" t="s">
        <v>49</v>
      </c>
      <c r="H5" s="52" t="s">
        <v>48</v>
      </c>
      <c r="I5" s="53" t="s">
        <v>49</v>
      </c>
      <c r="J5" s="35" t="s">
        <v>48</v>
      </c>
      <c r="K5" s="36" t="s">
        <v>49</v>
      </c>
      <c r="L5" s="8"/>
      <c r="M5" s="23"/>
    </row>
    <row r="6" spans="2:13" ht="21" customHeight="1" x14ac:dyDescent="0.25">
      <c r="B6" s="87" t="s">
        <v>132</v>
      </c>
      <c r="C6" s="79"/>
      <c r="D6" s="29">
        <f t="shared" ref="D6" si="0">E6+J6+K6</f>
        <v>60000</v>
      </c>
      <c r="E6" s="41">
        <v>60000</v>
      </c>
      <c r="F6" s="33"/>
      <c r="G6" s="25"/>
      <c r="H6" s="25"/>
      <c r="I6" s="26"/>
      <c r="J6" s="69">
        <f t="shared" ref="J6" si="1">F6+H6</f>
        <v>0</v>
      </c>
      <c r="K6" s="70">
        <f t="shared" ref="K6" si="2">G6+I6</f>
        <v>0</v>
      </c>
      <c r="L6" s="8"/>
      <c r="M6" s="24" t="str">
        <f>IF(D6=(E6+F6+G6+H6+I6),"OK","ERROR")</f>
        <v>OK</v>
      </c>
    </row>
    <row r="7" spans="2:13" x14ac:dyDescent="0.25">
      <c r="B7" s="87" t="s">
        <v>133</v>
      </c>
      <c r="C7" s="79"/>
      <c r="D7" s="30">
        <f>E7+J7+K7</f>
        <v>114000</v>
      </c>
      <c r="E7" s="42">
        <v>45000</v>
      </c>
      <c r="F7" s="34">
        <v>34000</v>
      </c>
      <c r="G7" s="27"/>
      <c r="H7" s="27">
        <v>20000</v>
      </c>
      <c r="I7" s="28">
        <v>15000</v>
      </c>
      <c r="J7" s="71">
        <f>F7+H7</f>
        <v>54000</v>
      </c>
      <c r="K7" s="72">
        <f>G7+I7</f>
        <v>15000</v>
      </c>
      <c r="L7" s="8"/>
      <c r="M7" s="24" t="str">
        <f>IF(D7=(E7+F7+G7+H7+I7),"OK","ERROR")</f>
        <v>OK</v>
      </c>
    </row>
    <row r="8" spans="2:13" ht="30" x14ac:dyDescent="0.25">
      <c r="B8" s="87" t="s">
        <v>134</v>
      </c>
      <c r="C8" s="79" t="s">
        <v>141</v>
      </c>
      <c r="D8" s="30">
        <f t="shared" ref="D8:D19" si="3">E8+J8+K8</f>
        <v>26000</v>
      </c>
      <c r="E8" s="42">
        <v>18000</v>
      </c>
      <c r="F8" s="34">
        <v>1500</v>
      </c>
      <c r="G8" s="27"/>
      <c r="H8" s="27">
        <v>6500</v>
      </c>
      <c r="I8" s="28"/>
      <c r="J8" s="71">
        <f t="shared" ref="J8:J19" si="4">F8+H8</f>
        <v>8000</v>
      </c>
      <c r="K8" s="72">
        <f t="shared" ref="K8:K19" si="5">G8+I8</f>
        <v>0</v>
      </c>
      <c r="L8" s="8"/>
      <c r="M8" s="24" t="str">
        <f t="shared" ref="M8:M20" si="6">IF(D8=(E8+F8+G8+H8+I8),"OK","ERROR")</f>
        <v>OK</v>
      </c>
    </row>
    <row r="9" spans="2:13" x14ac:dyDescent="0.25">
      <c r="B9" s="87" t="s">
        <v>135</v>
      </c>
      <c r="C9" s="79"/>
      <c r="D9" s="30">
        <f t="shared" si="3"/>
        <v>14000</v>
      </c>
      <c r="E9" s="42">
        <v>4500</v>
      </c>
      <c r="F9" s="34">
        <v>1500</v>
      </c>
      <c r="G9" s="27"/>
      <c r="H9" s="27">
        <v>4500</v>
      </c>
      <c r="I9" s="28">
        <v>3500</v>
      </c>
      <c r="J9" s="71">
        <f t="shared" si="4"/>
        <v>6000</v>
      </c>
      <c r="K9" s="72">
        <f t="shared" si="5"/>
        <v>3500</v>
      </c>
      <c r="L9" s="8"/>
      <c r="M9" s="24" t="str">
        <f t="shared" si="6"/>
        <v>OK</v>
      </c>
    </row>
    <row r="10" spans="2:13" x14ac:dyDescent="0.25">
      <c r="B10" s="87" t="s">
        <v>136</v>
      </c>
      <c r="C10" s="79"/>
      <c r="D10" s="30">
        <f t="shared" si="3"/>
        <v>83540</v>
      </c>
      <c r="E10" s="42">
        <v>28000</v>
      </c>
      <c r="F10" s="34">
        <f>28000*0.18</f>
        <v>5040</v>
      </c>
      <c r="G10" s="27">
        <v>18500</v>
      </c>
      <c r="H10" s="27">
        <v>25000</v>
      </c>
      <c r="I10" s="28">
        <v>7000</v>
      </c>
      <c r="J10" s="71">
        <f t="shared" si="4"/>
        <v>30040</v>
      </c>
      <c r="K10" s="72">
        <f t="shared" si="5"/>
        <v>25500</v>
      </c>
      <c r="L10" s="8"/>
      <c r="M10" s="24" t="str">
        <f t="shared" si="6"/>
        <v>OK</v>
      </c>
    </row>
    <row r="11" spans="2:13" x14ac:dyDescent="0.25">
      <c r="B11" s="87" t="s">
        <v>137</v>
      </c>
      <c r="C11" s="79"/>
      <c r="D11" s="30">
        <f t="shared" si="3"/>
        <v>92580</v>
      </c>
      <c r="E11" s="42">
        <v>49500</v>
      </c>
      <c r="F11" s="34">
        <v>12000</v>
      </c>
      <c r="G11" s="27">
        <v>16080</v>
      </c>
      <c r="H11" s="27"/>
      <c r="I11" s="28">
        <v>15000</v>
      </c>
      <c r="J11" s="71">
        <f t="shared" si="4"/>
        <v>12000</v>
      </c>
      <c r="K11" s="72">
        <f t="shared" si="5"/>
        <v>31080</v>
      </c>
      <c r="L11" s="8"/>
      <c r="M11" s="24" t="str">
        <f t="shared" si="6"/>
        <v>OK</v>
      </c>
    </row>
    <row r="12" spans="2:13" x14ac:dyDescent="0.25">
      <c r="B12" s="87" t="s">
        <v>138</v>
      </c>
      <c r="C12" s="79"/>
      <c r="D12" s="30">
        <f t="shared" si="3"/>
        <v>36500</v>
      </c>
      <c r="E12" s="42">
        <v>25000</v>
      </c>
      <c r="F12" s="34">
        <v>6500</v>
      </c>
      <c r="G12" s="27"/>
      <c r="H12" s="27">
        <v>5000</v>
      </c>
      <c r="I12" s="28"/>
      <c r="J12" s="71">
        <f t="shared" si="4"/>
        <v>11500</v>
      </c>
      <c r="K12" s="72">
        <f t="shared" si="5"/>
        <v>0</v>
      </c>
      <c r="L12" s="8"/>
      <c r="M12" s="24" t="str">
        <f t="shared" si="6"/>
        <v>OK</v>
      </c>
    </row>
    <row r="13" spans="2:13" x14ac:dyDescent="0.25">
      <c r="B13" s="87" t="s">
        <v>139</v>
      </c>
      <c r="C13" s="79"/>
      <c r="D13" s="30">
        <f t="shared" si="3"/>
        <v>19170</v>
      </c>
      <c r="E13" s="42">
        <v>6500</v>
      </c>
      <c r="F13" s="34">
        <f>E13*1.18-6500</f>
        <v>1170</v>
      </c>
      <c r="G13" s="27"/>
      <c r="H13" s="27">
        <v>8500</v>
      </c>
      <c r="I13" s="28">
        <v>3000</v>
      </c>
      <c r="J13" s="71">
        <f t="shared" si="4"/>
        <v>9670</v>
      </c>
      <c r="K13" s="72">
        <f t="shared" si="5"/>
        <v>3000</v>
      </c>
      <c r="L13" s="8"/>
      <c r="M13" s="24" t="str">
        <f t="shared" si="6"/>
        <v>OK</v>
      </c>
    </row>
    <row r="14" spans="2:13" x14ac:dyDescent="0.25">
      <c r="B14" s="88" t="s">
        <v>140</v>
      </c>
      <c r="C14" s="79"/>
      <c r="D14" s="30">
        <f t="shared" si="3"/>
        <v>54210</v>
      </c>
      <c r="E14" s="42">
        <v>13500</v>
      </c>
      <c r="F14" s="34">
        <v>6290</v>
      </c>
      <c r="G14" s="27">
        <v>16920</v>
      </c>
      <c r="H14" s="27">
        <v>12500</v>
      </c>
      <c r="I14" s="28">
        <v>5000</v>
      </c>
      <c r="J14" s="71">
        <f t="shared" si="4"/>
        <v>18790</v>
      </c>
      <c r="K14" s="72">
        <f t="shared" si="5"/>
        <v>21920</v>
      </c>
      <c r="L14" s="8"/>
      <c r="M14" s="24" t="str">
        <f t="shared" si="6"/>
        <v>OK</v>
      </c>
    </row>
    <row r="15" spans="2:13" x14ac:dyDescent="0.25">
      <c r="B15" s="88"/>
      <c r="C15" s="79"/>
      <c r="D15" s="30">
        <f>E15+J15+K15</f>
        <v>0</v>
      </c>
      <c r="E15" s="42"/>
      <c r="F15" s="34"/>
      <c r="G15" s="27"/>
      <c r="H15" s="27"/>
      <c r="I15" s="28"/>
      <c r="J15" s="71">
        <f t="shared" si="4"/>
        <v>0</v>
      </c>
      <c r="K15" s="72">
        <f t="shared" si="5"/>
        <v>0</v>
      </c>
      <c r="L15" s="8"/>
      <c r="M15" s="24" t="str">
        <f>IF(D15=(E15+F15+G15+H15+I15),"OK","ERROR")</f>
        <v>OK</v>
      </c>
    </row>
    <row r="16" spans="2:13" x14ac:dyDescent="0.25">
      <c r="B16" s="88"/>
      <c r="C16" s="79"/>
      <c r="D16" s="30">
        <f>E16+J16+K16</f>
        <v>0</v>
      </c>
      <c r="E16" s="42"/>
      <c r="F16" s="34"/>
      <c r="G16" s="27"/>
      <c r="H16" s="27"/>
      <c r="I16" s="28"/>
      <c r="J16" s="71">
        <f t="shared" si="4"/>
        <v>0</v>
      </c>
      <c r="K16" s="72">
        <f t="shared" si="5"/>
        <v>0</v>
      </c>
      <c r="L16" s="8"/>
      <c r="M16" s="24" t="str">
        <f>IF(D16=(E16+F16+G16+H16+I16),"OK","ERROR")</f>
        <v>OK</v>
      </c>
    </row>
    <row r="17" spans="2:13" x14ac:dyDescent="0.25">
      <c r="B17" s="88"/>
      <c r="C17" s="79"/>
      <c r="D17" s="30">
        <f>E17+J17+K17</f>
        <v>0</v>
      </c>
      <c r="E17" s="42"/>
      <c r="F17" s="34"/>
      <c r="G17" s="27"/>
      <c r="H17" s="27"/>
      <c r="I17" s="28"/>
      <c r="J17" s="71">
        <f t="shared" si="4"/>
        <v>0</v>
      </c>
      <c r="K17" s="72">
        <f t="shared" si="5"/>
        <v>0</v>
      </c>
      <c r="L17" s="8"/>
      <c r="M17" s="24" t="str">
        <f>IF(D17=(E17+F17+G17+H17+I17),"OK","ERROR")</f>
        <v>OK</v>
      </c>
    </row>
    <row r="18" spans="2:13" x14ac:dyDescent="0.25">
      <c r="B18" s="88"/>
      <c r="C18" s="79"/>
      <c r="D18" s="30">
        <f t="shared" si="3"/>
        <v>0</v>
      </c>
      <c r="E18" s="42"/>
      <c r="F18" s="34"/>
      <c r="G18" s="27"/>
      <c r="H18" s="27"/>
      <c r="I18" s="28"/>
      <c r="J18" s="71">
        <f t="shared" si="4"/>
        <v>0</v>
      </c>
      <c r="K18" s="72">
        <f t="shared" si="5"/>
        <v>0</v>
      </c>
      <c r="L18" s="8"/>
      <c r="M18" s="24" t="str">
        <f t="shared" si="6"/>
        <v>OK</v>
      </c>
    </row>
    <row r="19" spans="2:13" ht="15.75" thickBot="1" x14ac:dyDescent="0.3">
      <c r="B19" s="80"/>
      <c r="C19" s="81"/>
      <c r="D19" s="31">
        <f t="shared" si="3"/>
        <v>0</v>
      </c>
      <c r="E19" s="42"/>
      <c r="F19" s="34"/>
      <c r="G19" s="27"/>
      <c r="H19" s="27"/>
      <c r="I19" s="28"/>
      <c r="J19" s="71">
        <f t="shared" si="4"/>
        <v>0</v>
      </c>
      <c r="K19" s="72">
        <f t="shared" si="5"/>
        <v>0</v>
      </c>
      <c r="L19" s="8"/>
      <c r="M19" s="24" t="str">
        <f t="shared" si="6"/>
        <v>OK</v>
      </c>
    </row>
    <row r="20" spans="2:13" ht="15.75" thickBot="1" x14ac:dyDescent="0.3">
      <c r="B20" s="161" t="s">
        <v>55</v>
      </c>
      <c r="C20" s="162"/>
      <c r="D20" s="32">
        <f>SUM(D6:D19)</f>
        <v>500000</v>
      </c>
      <c r="E20" s="54">
        <f>ROUND(SUM(E6:E19),0)</f>
        <v>250000</v>
      </c>
      <c r="F20" s="55">
        <f t="shared" ref="F20:K20" si="7">ROUND(SUM(F6:F19),0)</f>
        <v>68000</v>
      </c>
      <c r="G20" s="56">
        <f t="shared" si="7"/>
        <v>51500</v>
      </c>
      <c r="H20" s="56">
        <f t="shared" si="7"/>
        <v>82000</v>
      </c>
      <c r="I20" s="57">
        <f t="shared" si="7"/>
        <v>48500</v>
      </c>
      <c r="J20" s="37">
        <f t="shared" si="7"/>
        <v>150000</v>
      </c>
      <c r="K20" s="38">
        <f t="shared" si="7"/>
        <v>100000</v>
      </c>
      <c r="L20" s="8"/>
      <c r="M20" s="24" t="str">
        <f t="shared" si="6"/>
        <v>OK</v>
      </c>
    </row>
    <row r="21" spans="2:13" ht="15.75" thickBot="1" x14ac:dyDescent="0.3">
      <c r="B21" s="161" t="s">
        <v>50</v>
      </c>
      <c r="C21" s="162"/>
      <c r="D21" s="50">
        <v>1</v>
      </c>
      <c r="E21" s="58">
        <f>E20/$D$20</f>
        <v>0.5</v>
      </c>
      <c r="F21" s="59">
        <f t="shared" ref="F21:K21" si="8">F20/$D$20</f>
        <v>0.13600000000000001</v>
      </c>
      <c r="G21" s="60">
        <f t="shared" si="8"/>
        <v>0.10299999999999999</v>
      </c>
      <c r="H21" s="60">
        <f t="shared" ref="H21:I21" si="9">H20/$D$20</f>
        <v>0.16400000000000001</v>
      </c>
      <c r="I21" s="61">
        <f t="shared" si="9"/>
        <v>9.7000000000000003E-2</v>
      </c>
      <c r="J21" s="39">
        <f t="shared" si="8"/>
        <v>0.3</v>
      </c>
      <c r="K21" s="40">
        <f t="shared" si="8"/>
        <v>0.2</v>
      </c>
      <c r="L21" s="8"/>
      <c r="M21" s="23"/>
    </row>
    <row r="22" spans="2:13" x14ac:dyDescent="0.25">
      <c r="B22" s="8"/>
      <c r="C22" s="8"/>
      <c r="D22" s="8"/>
      <c r="E22" s="8"/>
      <c r="F22" s="8"/>
      <c r="G22" s="8"/>
      <c r="H22" s="8"/>
      <c r="I22" s="8"/>
      <c r="J22" s="8"/>
      <c r="K22" s="8"/>
      <c r="L22" s="8"/>
      <c r="M22" s="8"/>
    </row>
    <row r="23" spans="2:13" x14ac:dyDescent="0.25">
      <c r="B23" s="8"/>
      <c r="C23" s="8"/>
      <c r="D23" s="8"/>
      <c r="E23" s="8"/>
      <c r="F23" s="8"/>
      <c r="G23" s="8"/>
      <c r="H23" s="8"/>
      <c r="I23" s="8"/>
      <c r="J23" s="8"/>
      <c r="K23" s="8"/>
      <c r="L23" s="8"/>
      <c r="M23" s="8"/>
    </row>
    <row r="24" spans="2:13" x14ac:dyDescent="0.25">
      <c r="B24" s="172" t="s">
        <v>54</v>
      </c>
      <c r="C24" s="172"/>
      <c r="D24" s="172"/>
      <c r="E24" s="172"/>
      <c r="F24" s="172"/>
      <c r="G24" s="172"/>
      <c r="H24" s="73"/>
      <c r="I24" s="73"/>
      <c r="J24" s="73"/>
      <c r="K24" s="73"/>
      <c r="L24" s="8"/>
      <c r="M24" s="8"/>
    </row>
    <row r="25" spans="2:13" ht="15.75" customHeight="1" x14ac:dyDescent="0.25">
      <c r="B25" s="171" t="s">
        <v>102</v>
      </c>
      <c r="C25" s="171"/>
      <c r="D25" s="171"/>
      <c r="E25" s="171"/>
      <c r="F25" s="171"/>
      <c r="G25" s="43" t="str">
        <f>IF(E20&gt;=100000,"OK","ERROR")</f>
        <v>OK</v>
      </c>
      <c r="H25" s="73"/>
      <c r="I25" s="73"/>
      <c r="J25" s="73"/>
      <c r="K25" s="73"/>
      <c r="L25" s="8"/>
      <c r="M25" s="8"/>
    </row>
    <row r="26" spans="2:13" ht="15.75" customHeight="1" x14ac:dyDescent="0.25">
      <c r="B26" s="171" t="s">
        <v>103</v>
      </c>
      <c r="C26" s="171"/>
      <c r="D26" s="171"/>
      <c r="E26" s="171"/>
      <c r="F26" s="171"/>
      <c r="G26" s="43" t="str">
        <f>IF(E20&lt;=250000,"OK","ERROR")</f>
        <v>OK</v>
      </c>
      <c r="H26" s="73"/>
      <c r="I26" s="73"/>
      <c r="J26" s="73"/>
      <c r="K26" s="73"/>
      <c r="L26" s="8"/>
      <c r="M26" s="8"/>
    </row>
    <row r="27" spans="2:13" ht="15.75" customHeight="1" x14ac:dyDescent="0.25">
      <c r="B27" s="171" t="s">
        <v>75</v>
      </c>
      <c r="C27" s="171"/>
      <c r="D27" s="171"/>
      <c r="E27" s="171"/>
      <c r="F27" s="171"/>
      <c r="G27" s="43" t="str">
        <f>IF(E20&lt;=(D20/2),"OK","ERROR")</f>
        <v>OK</v>
      </c>
      <c r="H27" s="73"/>
      <c r="I27" s="73"/>
      <c r="J27" s="73"/>
      <c r="K27" s="73"/>
      <c r="L27" s="8"/>
      <c r="M27" s="8"/>
    </row>
    <row r="28" spans="2:13" ht="15.75" customHeight="1" x14ac:dyDescent="0.25">
      <c r="B28" s="171" t="s">
        <v>97</v>
      </c>
      <c r="C28" s="171"/>
      <c r="D28" s="171"/>
      <c r="E28" s="171"/>
      <c r="F28" s="171"/>
      <c r="G28" s="43" t="str">
        <f>IF(K20&lt;=(E20*0.4),"OK","ERROR")</f>
        <v>OK</v>
      </c>
      <c r="H28" s="73"/>
      <c r="I28" s="73"/>
      <c r="J28" s="73"/>
      <c r="K28" s="73"/>
      <c r="L28" s="8"/>
      <c r="M28" s="8"/>
    </row>
    <row r="29" spans="2:13" s="8" customFormat="1" x14ac:dyDescent="0.25"/>
    <row r="30" spans="2:13" s="8" customFormat="1" x14ac:dyDescent="0.25">
      <c r="I30" s="74"/>
    </row>
    <row r="31" spans="2:13" s="8" customFormat="1" x14ac:dyDescent="0.25">
      <c r="G31" s="43"/>
    </row>
    <row r="32" spans="2:13" s="8" customFormat="1" x14ac:dyDescent="0.25"/>
    <row r="33" spans="2:2" s="8" customFormat="1" x14ac:dyDescent="0.25"/>
    <row r="34" spans="2:2" s="8" customFormat="1" x14ac:dyDescent="0.25">
      <c r="B34" s="75"/>
    </row>
    <row r="35" spans="2:2" s="8" customFormat="1" x14ac:dyDescent="0.25">
      <c r="B35" s="76"/>
    </row>
    <row r="36" spans="2:2" s="8" customFormat="1" x14ac:dyDescent="0.25">
      <c r="B36" s="75"/>
    </row>
    <row r="37" spans="2:2" s="8" customFormat="1" x14ac:dyDescent="0.25">
      <c r="B37" s="77"/>
    </row>
    <row r="38" spans="2:2" s="8" customFormat="1" x14ac:dyDescent="0.25"/>
    <row r="39" spans="2:2" s="8" customFormat="1" x14ac:dyDescent="0.25"/>
    <row r="40" spans="2:2" s="8" customFormat="1" x14ac:dyDescent="0.25">
      <c r="B40" s="78"/>
    </row>
    <row r="41" spans="2:2" s="8" customFormat="1" x14ac:dyDescent="0.25"/>
    <row r="42" spans="2:2" s="8" customFormat="1" x14ac:dyDescent="0.25"/>
    <row r="43" spans="2:2" s="8" customFormat="1" x14ac:dyDescent="0.25"/>
    <row r="44" spans="2:2" s="8" customFormat="1" x14ac:dyDescent="0.25"/>
    <row r="45" spans="2:2" s="8" customFormat="1" x14ac:dyDescent="0.25"/>
    <row r="46" spans="2:2" s="8" customFormat="1" x14ac:dyDescent="0.25"/>
    <row r="47" spans="2:2" s="8" customFormat="1" x14ac:dyDescent="0.25"/>
    <row r="48" spans="2:2" s="8" customFormat="1" x14ac:dyDescent="0.25"/>
    <row r="49" s="8" customFormat="1" x14ac:dyDescent="0.25"/>
    <row r="50" s="8" customFormat="1" x14ac:dyDescent="0.25"/>
    <row r="51" s="8" customFormat="1" x14ac:dyDescent="0.25"/>
    <row r="52" s="8" customFormat="1" x14ac:dyDescent="0.25"/>
    <row r="53" s="8" customFormat="1" x14ac:dyDescent="0.25"/>
    <row r="54" s="8" customFormat="1" x14ac:dyDescent="0.25"/>
    <row r="55" s="8" customFormat="1" x14ac:dyDescent="0.25"/>
    <row r="56" s="8" customFormat="1" x14ac:dyDescent="0.25"/>
    <row r="57" s="8" customFormat="1" x14ac:dyDescent="0.25"/>
    <row r="58" s="8" customFormat="1" x14ac:dyDescent="0.25"/>
    <row r="59" s="8" customFormat="1" x14ac:dyDescent="0.25"/>
    <row r="60" s="8" customFormat="1" x14ac:dyDescent="0.25"/>
    <row r="61" s="8" customFormat="1" x14ac:dyDescent="0.25"/>
    <row r="62" s="8" customFormat="1" x14ac:dyDescent="0.25"/>
    <row r="63" s="8" customFormat="1" x14ac:dyDescent="0.25"/>
    <row r="64" s="8" customFormat="1" x14ac:dyDescent="0.25"/>
    <row r="65" s="8" customFormat="1" x14ac:dyDescent="0.25"/>
    <row r="66" s="8" customFormat="1" x14ac:dyDescent="0.25"/>
    <row r="67" s="8" customFormat="1" x14ac:dyDescent="0.25"/>
    <row r="68" s="8" customFormat="1" x14ac:dyDescent="0.25"/>
    <row r="69" s="8" customFormat="1" x14ac:dyDescent="0.25"/>
    <row r="70" s="8" customFormat="1" x14ac:dyDescent="0.25"/>
    <row r="71" s="8" customFormat="1" x14ac:dyDescent="0.25"/>
    <row r="72" s="8" customFormat="1" x14ac:dyDescent="0.25"/>
    <row r="73" s="8" customFormat="1" x14ac:dyDescent="0.25"/>
    <row r="74" s="8" customFormat="1" x14ac:dyDescent="0.25"/>
    <row r="75" s="8" customFormat="1" x14ac:dyDescent="0.25"/>
    <row r="76" s="8" customFormat="1" x14ac:dyDescent="0.25"/>
    <row r="77" s="8" customFormat="1" x14ac:dyDescent="0.25"/>
    <row r="78" s="8" customFormat="1" x14ac:dyDescent="0.25"/>
    <row r="79" s="8" customFormat="1" x14ac:dyDescent="0.25"/>
    <row r="80" s="8" customFormat="1" x14ac:dyDescent="0.25"/>
    <row r="81" s="8" customFormat="1" x14ac:dyDescent="0.25"/>
    <row r="82" s="8" customFormat="1" x14ac:dyDescent="0.25"/>
    <row r="83" s="8" customFormat="1" x14ac:dyDescent="0.25"/>
    <row r="84" s="8" customFormat="1" x14ac:dyDescent="0.25"/>
    <row r="85" s="8" customFormat="1" x14ac:dyDescent="0.25"/>
    <row r="86" s="8" customFormat="1" x14ac:dyDescent="0.25"/>
    <row r="87" s="8" customFormat="1" x14ac:dyDescent="0.25"/>
    <row r="88" s="8" customFormat="1" x14ac:dyDescent="0.25"/>
    <row r="89" s="8" customFormat="1" x14ac:dyDescent="0.25"/>
    <row r="90" s="8" customFormat="1" x14ac:dyDescent="0.25"/>
    <row r="91" s="8" customFormat="1" x14ac:dyDescent="0.25"/>
    <row r="92" s="8" customFormat="1" x14ac:dyDescent="0.25"/>
    <row r="93" s="8" customFormat="1" x14ac:dyDescent="0.25"/>
    <row r="94" s="8" customFormat="1" x14ac:dyDescent="0.25"/>
    <row r="95" s="8" customFormat="1" x14ac:dyDescent="0.25"/>
    <row r="96" s="8" customFormat="1" x14ac:dyDescent="0.25"/>
    <row r="97" s="8" customFormat="1" x14ac:dyDescent="0.25"/>
    <row r="98" s="8" customFormat="1" x14ac:dyDescent="0.25"/>
    <row r="99" s="8" customFormat="1" x14ac:dyDescent="0.25"/>
    <row r="100" s="8" customFormat="1" x14ac:dyDescent="0.25"/>
    <row r="101" s="8" customFormat="1" x14ac:dyDescent="0.25"/>
    <row r="102" s="8" customFormat="1" x14ac:dyDescent="0.25"/>
    <row r="103" s="8" customFormat="1" x14ac:dyDescent="0.25"/>
    <row r="104" s="8" customFormat="1" x14ac:dyDescent="0.25"/>
    <row r="105" s="8" customFormat="1" x14ac:dyDescent="0.25"/>
    <row r="106" s="8" customFormat="1" x14ac:dyDescent="0.25"/>
    <row r="107" s="8" customFormat="1" x14ac:dyDescent="0.25"/>
    <row r="108" s="8" customFormat="1" x14ac:dyDescent="0.25"/>
    <row r="109" s="8" customFormat="1" x14ac:dyDescent="0.25"/>
    <row r="110" s="8" customFormat="1" x14ac:dyDescent="0.25"/>
    <row r="111" s="8" customFormat="1" x14ac:dyDescent="0.25"/>
    <row r="112" s="8" customFormat="1" x14ac:dyDescent="0.25"/>
    <row r="113" s="8" customFormat="1" x14ac:dyDescent="0.25"/>
    <row r="114" s="8" customFormat="1" x14ac:dyDescent="0.25"/>
    <row r="115" s="8" customFormat="1" x14ac:dyDescent="0.25"/>
    <row r="116" s="8" customFormat="1" x14ac:dyDescent="0.25"/>
    <row r="117" s="8" customFormat="1" x14ac:dyDescent="0.25"/>
    <row r="118" s="8" customFormat="1" x14ac:dyDescent="0.25"/>
    <row r="119" s="8" customFormat="1" x14ac:dyDescent="0.25"/>
    <row r="120" s="8" customFormat="1" x14ac:dyDescent="0.25"/>
    <row r="121" s="8" customFormat="1" x14ac:dyDescent="0.25"/>
    <row r="122" s="8" customFormat="1" x14ac:dyDescent="0.25"/>
    <row r="123" s="8" customFormat="1" x14ac:dyDescent="0.25"/>
    <row r="124" s="8" customFormat="1" x14ac:dyDescent="0.25"/>
    <row r="125" s="8" customFormat="1" x14ac:dyDescent="0.25"/>
    <row r="126" s="8" customFormat="1" x14ac:dyDescent="0.25"/>
    <row r="127" s="8" customFormat="1" x14ac:dyDescent="0.25"/>
    <row r="128" s="8" customFormat="1" x14ac:dyDescent="0.25"/>
    <row r="129" s="8" customFormat="1" x14ac:dyDescent="0.25"/>
    <row r="130" s="8" customFormat="1" x14ac:dyDescent="0.25"/>
    <row r="131" s="8" customFormat="1" x14ac:dyDescent="0.25"/>
    <row r="132" s="8" customFormat="1" x14ac:dyDescent="0.25"/>
    <row r="133" s="8" customFormat="1" x14ac:dyDescent="0.25"/>
    <row r="134" s="8" customFormat="1" x14ac:dyDescent="0.25"/>
    <row r="135" s="8" customFormat="1" x14ac:dyDescent="0.25"/>
    <row r="136" s="8" customFormat="1" x14ac:dyDescent="0.25"/>
    <row r="137" s="8" customFormat="1" x14ac:dyDescent="0.25"/>
    <row r="138" s="8" customFormat="1" x14ac:dyDescent="0.25"/>
    <row r="139" s="8" customFormat="1" x14ac:dyDescent="0.25"/>
    <row r="140" s="8" customFormat="1" x14ac:dyDescent="0.25"/>
    <row r="141" s="8" customFormat="1" x14ac:dyDescent="0.25"/>
    <row r="142" s="8" customFormat="1" x14ac:dyDescent="0.25"/>
    <row r="143" s="8" customFormat="1" x14ac:dyDescent="0.25"/>
    <row r="144" s="8" customFormat="1" x14ac:dyDescent="0.25"/>
    <row r="145" s="8" customFormat="1" x14ac:dyDescent="0.25"/>
    <row r="146" s="8" customFormat="1" x14ac:dyDescent="0.25"/>
    <row r="147" s="8" customFormat="1" x14ac:dyDescent="0.25"/>
    <row r="148" s="8" customFormat="1" x14ac:dyDescent="0.25"/>
    <row r="149" s="8" customFormat="1" x14ac:dyDescent="0.25"/>
    <row r="150" s="8" customFormat="1" x14ac:dyDescent="0.25"/>
    <row r="151" s="8" customFormat="1" x14ac:dyDescent="0.25"/>
    <row r="152" s="8" customFormat="1" x14ac:dyDescent="0.25"/>
    <row r="153" s="8" customFormat="1" x14ac:dyDescent="0.25"/>
    <row r="154" s="8" customFormat="1" x14ac:dyDescent="0.25"/>
    <row r="155" s="8" customFormat="1" x14ac:dyDescent="0.25"/>
    <row r="156" s="8" customFormat="1" x14ac:dyDescent="0.25"/>
    <row r="157" s="8" customFormat="1" x14ac:dyDescent="0.25"/>
    <row r="158" s="8" customFormat="1" x14ac:dyDescent="0.25"/>
    <row r="159" s="8" customFormat="1" x14ac:dyDescent="0.25"/>
    <row r="160" s="8" customFormat="1" x14ac:dyDescent="0.25"/>
    <row r="161" s="8" customFormat="1" x14ac:dyDescent="0.25"/>
    <row r="162" s="8" customFormat="1" x14ac:dyDescent="0.25"/>
    <row r="163" s="8" customFormat="1" x14ac:dyDescent="0.25"/>
    <row r="164" s="8" customFormat="1" x14ac:dyDescent="0.25"/>
    <row r="165" s="8" customFormat="1" x14ac:dyDescent="0.25"/>
    <row r="166" s="8" customFormat="1" x14ac:dyDescent="0.25"/>
    <row r="167" s="8" customFormat="1" x14ac:dyDescent="0.25"/>
    <row r="168" s="8" customFormat="1" x14ac:dyDescent="0.25"/>
    <row r="169" s="8" customFormat="1" x14ac:dyDescent="0.25"/>
    <row r="170" s="8" customFormat="1" x14ac:dyDescent="0.25"/>
    <row r="171" s="8" customFormat="1" x14ac:dyDescent="0.25"/>
    <row r="172" s="8" customFormat="1" x14ac:dyDescent="0.25"/>
    <row r="173" s="8" customFormat="1" x14ac:dyDescent="0.25"/>
    <row r="174" s="8" customFormat="1" x14ac:dyDescent="0.25"/>
    <row r="175" s="8" customFormat="1" x14ac:dyDescent="0.25"/>
    <row r="176" s="8" customFormat="1" x14ac:dyDescent="0.25"/>
    <row r="177" s="8" customFormat="1" x14ac:dyDescent="0.25"/>
    <row r="178" s="8" customFormat="1" x14ac:dyDescent="0.25"/>
    <row r="179" s="8" customFormat="1" x14ac:dyDescent="0.25"/>
    <row r="180" s="8" customFormat="1" x14ac:dyDescent="0.25"/>
    <row r="181" s="8" customFormat="1" x14ac:dyDescent="0.25"/>
    <row r="182" s="8" customFormat="1" x14ac:dyDescent="0.25"/>
    <row r="183" s="8" customFormat="1" x14ac:dyDescent="0.25"/>
    <row r="184" s="8" customFormat="1" x14ac:dyDescent="0.25"/>
    <row r="185" s="8" customFormat="1" x14ac:dyDescent="0.25"/>
    <row r="186" s="8" customFormat="1" x14ac:dyDescent="0.25"/>
    <row r="187" s="8" customFormat="1" x14ac:dyDescent="0.25"/>
    <row r="188" s="8" customFormat="1" x14ac:dyDescent="0.25"/>
    <row r="189" s="8" customFormat="1" x14ac:dyDescent="0.25"/>
    <row r="190" s="8" customFormat="1" x14ac:dyDescent="0.25"/>
    <row r="191" s="8" customFormat="1" x14ac:dyDescent="0.25"/>
    <row r="192" s="8" customFormat="1" x14ac:dyDescent="0.25"/>
    <row r="193" s="8" customFormat="1" x14ac:dyDescent="0.25"/>
    <row r="194" s="8" customFormat="1" x14ac:dyDescent="0.25"/>
    <row r="195" s="8" customFormat="1" x14ac:dyDescent="0.25"/>
    <row r="196" s="8" customFormat="1" x14ac:dyDescent="0.25"/>
    <row r="197" s="8" customFormat="1" x14ac:dyDescent="0.25"/>
    <row r="198" s="8" customFormat="1" x14ac:dyDescent="0.25"/>
    <row r="199" s="8" customFormat="1" x14ac:dyDescent="0.25"/>
    <row r="200" s="8" customFormat="1" x14ac:dyDescent="0.25"/>
    <row r="201" s="8" customFormat="1" x14ac:dyDescent="0.25"/>
    <row r="202" s="8" customFormat="1" x14ac:dyDescent="0.25"/>
    <row r="203" s="8" customFormat="1" x14ac:dyDescent="0.25"/>
    <row r="204" s="8" customFormat="1" x14ac:dyDescent="0.25"/>
    <row r="205" s="8" customFormat="1" x14ac:dyDescent="0.25"/>
    <row r="206" s="8" customFormat="1" x14ac:dyDescent="0.25"/>
    <row r="207" s="8" customFormat="1" x14ac:dyDescent="0.25"/>
    <row r="208" s="8" customFormat="1" x14ac:dyDescent="0.25"/>
    <row r="209" s="8" customFormat="1" x14ac:dyDescent="0.25"/>
    <row r="210" s="8" customFormat="1" x14ac:dyDescent="0.25"/>
    <row r="211" s="8" customFormat="1" x14ac:dyDescent="0.25"/>
    <row r="212" s="8" customFormat="1" x14ac:dyDescent="0.25"/>
    <row r="213" s="8" customFormat="1" x14ac:dyDescent="0.25"/>
    <row r="214" s="8" customFormat="1" x14ac:dyDescent="0.25"/>
    <row r="215" s="8" customFormat="1" x14ac:dyDescent="0.25"/>
    <row r="216" s="8" customFormat="1" x14ac:dyDescent="0.25"/>
    <row r="217" s="8" customFormat="1" x14ac:dyDescent="0.25"/>
    <row r="218" s="8" customFormat="1" x14ac:dyDescent="0.25"/>
    <row r="219" s="8" customFormat="1" x14ac:dyDescent="0.25"/>
    <row r="220" s="8" customFormat="1" x14ac:dyDescent="0.25"/>
    <row r="221" s="8" customFormat="1" x14ac:dyDescent="0.25"/>
    <row r="222" s="8" customFormat="1" x14ac:dyDescent="0.25"/>
    <row r="223" s="8" customFormat="1" x14ac:dyDescent="0.25"/>
    <row r="224" s="8" customFormat="1" x14ac:dyDescent="0.25"/>
    <row r="225" s="8" customFormat="1" x14ac:dyDescent="0.25"/>
    <row r="226" s="8" customFormat="1" x14ac:dyDescent="0.25"/>
    <row r="227" s="8" customFormat="1" x14ac:dyDescent="0.25"/>
    <row r="228" s="8" customFormat="1" x14ac:dyDescent="0.25"/>
    <row r="229" s="8" customFormat="1" x14ac:dyDescent="0.25"/>
    <row r="230" s="8" customFormat="1" x14ac:dyDescent="0.25"/>
    <row r="231" s="8" customFormat="1" x14ac:dyDescent="0.25"/>
    <row r="232" s="8" customFormat="1" x14ac:dyDescent="0.25"/>
    <row r="233" s="8" customFormat="1" x14ac:dyDescent="0.25"/>
    <row r="234" s="8" customFormat="1" x14ac:dyDescent="0.25"/>
    <row r="235" s="8" customFormat="1" x14ac:dyDescent="0.25"/>
    <row r="236" s="8" customFormat="1" x14ac:dyDescent="0.25"/>
    <row r="237" s="8" customFormat="1" x14ac:dyDescent="0.25"/>
    <row r="238" s="8" customFormat="1" x14ac:dyDescent="0.25"/>
    <row r="239" s="8" customFormat="1" x14ac:dyDescent="0.25"/>
    <row r="240" s="8" customFormat="1" x14ac:dyDescent="0.25"/>
    <row r="241" s="8" customFormat="1" x14ac:dyDescent="0.25"/>
    <row r="242" s="8" customFormat="1" x14ac:dyDescent="0.25"/>
    <row r="243" s="8" customFormat="1" x14ac:dyDescent="0.25"/>
    <row r="244" s="8" customFormat="1" x14ac:dyDescent="0.25"/>
    <row r="245" s="8" customFormat="1" x14ac:dyDescent="0.25"/>
    <row r="246" s="8" customFormat="1" x14ac:dyDescent="0.25"/>
    <row r="247" s="8" customFormat="1" x14ac:dyDescent="0.25"/>
    <row r="248" s="8" customFormat="1" x14ac:dyDescent="0.25"/>
    <row r="249" s="8" customFormat="1" x14ac:dyDescent="0.25"/>
    <row r="250" s="8" customFormat="1" x14ac:dyDescent="0.25"/>
    <row r="251" s="8" customFormat="1" x14ac:dyDescent="0.25"/>
    <row r="252" s="8" customFormat="1" x14ac:dyDescent="0.25"/>
    <row r="253" s="8" customFormat="1" x14ac:dyDescent="0.25"/>
    <row r="254" s="8" customFormat="1" x14ac:dyDescent="0.25"/>
    <row r="255" s="8" customFormat="1" x14ac:dyDescent="0.25"/>
    <row r="256" s="8" customFormat="1" x14ac:dyDescent="0.25"/>
    <row r="257" s="8" customFormat="1" x14ac:dyDescent="0.25"/>
    <row r="258" s="8" customFormat="1" x14ac:dyDescent="0.25"/>
    <row r="259" s="8" customFormat="1" x14ac:dyDescent="0.25"/>
    <row r="260" s="8" customFormat="1" x14ac:dyDescent="0.25"/>
    <row r="261" s="8" customFormat="1" x14ac:dyDescent="0.25"/>
    <row r="262" s="8" customFormat="1" x14ac:dyDescent="0.25"/>
    <row r="263" s="8" customFormat="1" x14ac:dyDescent="0.25"/>
    <row r="264" s="8" customFormat="1" x14ac:dyDescent="0.25"/>
    <row r="265" s="8" customFormat="1" x14ac:dyDescent="0.25"/>
    <row r="266" s="8" customFormat="1" x14ac:dyDescent="0.25"/>
    <row r="267" s="8" customFormat="1" x14ac:dyDescent="0.25"/>
    <row r="268" s="8" customFormat="1" x14ac:dyDescent="0.25"/>
    <row r="269" s="8" customFormat="1" x14ac:dyDescent="0.25"/>
    <row r="270" s="8" customFormat="1" x14ac:dyDescent="0.25"/>
    <row r="271" s="8" customFormat="1" x14ac:dyDescent="0.25"/>
    <row r="272" s="8" customFormat="1" x14ac:dyDescent="0.25"/>
    <row r="273" s="8" customFormat="1" x14ac:dyDescent="0.25"/>
    <row r="274" s="8" customFormat="1" x14ac:dyDescent="0.25"/>
    <row r="275" s="8" customFormat="1" x14ac:dyDescent="0.25"/>
    <row r="276" s="8" customFormat="1" x14ac:dyDescent="0.25"/>
    <row r="277" s="8" customFormat="1" x14ac:dyDescent="0.25"/>
    <row r="278" s="8" customFormat="1" x14ac:dyDescent="0.25"/>
    <row r="279" s="8" customFormat="1" x14ac:dyDescent="0.25"/>
    <row r="280" s="8" customFormat="1" x14ac:dyDescent="0.25"/>
    <row r="281" s="8" customFormat="1" x14ac:dyDescent="0.25"/>
    <row r="282" s="8" customFormat="1" x14ac:dyDescent="0.25"/>
    <row r="283" s="8" customFormat="1" x14ac:dyDescent="0.25"/>
    <row r="284" s="8" customFormat="1" x14ac:dyDescent="0.25"/>
    <row r="285" s="8" customFormat="1" x14ac:dyDescent="0.25"/>
    <row r="286" s="8" customFormat="1" x14ac:dyDescent="0.25"/>
    <row r="287" s="8" customFormat="1" x14ac:dyDescent="0.25"/>
    <row r="288" s="8" customFormat="1" x14ac:dyDescent="0.25"/>
    <row r="289" s="8" customFormat="1" x14ac:dyDescent="0.25"/>
    <row r="290" s="8" customFormat="1" x14ac:dyDescent="0.25"/>
    <row r="291" s="8" customFormat="1" x14ac:dyDescent="0.25"/>
    <row r="292" s="8" customFormat="1" x14ac:dyDescent="0.25"/>
    <row r="293" s="8" customFormat="1" x14ac:dyDescent="0.25"/>
    <row r="294" s="8" customFormat="1" x14ac:dyDescent="0.25"/>
    <row r="295" s="8" customFormat="1" x14ac:dyDescent="0.25"/>
    <row r="296" s="8" customFormat="1" x14ac:dyDescent="0.25"/>
    <row r="297" s="8" customFormat="1" x14ac:dyDescent="0.25"/>
    <row r="298" s="8" customFormat="1" x14ac:dyDescent="0.25"/>
    <row r="299" s="8" customFormat="1" x14ac:dyDescent="0.25"/>
    <row r="300" s="8" customFormat="1" x14ac:dyDescent="0.25"/>
    <row r="301" s="8" customFormat="1" x14ac:dyDescent="0.25"/>
    <row r="302" s="8" customFormat="1" x14ac:dyDescent="0.25"/>
    <row r="303" s="8" customFormat="1" x14ac:dyDescent="0.25"/>
    <row r="304" s="8" customFormat="1" x14ac:dyDescent="0.25"/>
    <row r="305" s="8" customFormat="1" x14ac:dyDescent="0.25"/>
    <row r="306" s="8" customFormat="1" x14ac:dyDescent="0.25"/>
    <row r="307" s="8" customFormat="1" x14ac:dyDescent="0.25"/>
    <row r="308" s="8" customFormat="1" x14ac:dyDescent="0.25"/>
    <row r="309" s="8" customFormat="1" x14ac:dyDescent="0.25"/>
    <row r="310" s="8" customFormat="1" x14ac:dyDescent="0.25"/>
    <row r="311" s="8" customFormat="1" x14ac:dyDescent="0.25"/>
    <row r="312" s="8" customFormat="1" x14ac:dyDescent="0.25"/>
    <row r="313" s="8" customFormat="1" x14ac:dyDescent="0.25"/>
    <row r="314" s="8" customFormat="1" x14ac:dyDescent="0.25"/>
    <row r="315" s="8" customFormat="1" x14ac:dyDescent="0.25"/>
    <row r="316" s="8" customFormat="1" x14ac:dyDescent="0.25"/>
    <row r="317" s="8" customFormat="1" x14ac:dyDescent="0.25"/>
    <row r="318" s="8" customFormat="1" x14ac:dyDescent="0.25"/>
    <row r="319" s="8" customFormat="1" x14ac:dyDescent="0.25"/>
    <row r="320" s="8" customFormat="1" x14ac:dyDescent="0.25"/>
    <row r="321" s="8" customFormat="1" x14ac:dyDescent="0.25"/>
    <row r="322" s="8" customFormat="1" x14ac:dyDescent="0.25"/>
    <row r="323" s="8" customFormat="1" x14ac:dyDescent="0.25"/>
    <row r="324" s="8" customFormat="1" x14ac:dyDescent="0.25"/>
    <row r="325" s="8" customFormat="1" x14ac:dyDescent="0.25"/>
    <row r="326" s="8" customFormat="1" x14ac:dyDescent="0.25"/>
    <row r="327" s="8" customFormat="1" x14ac:dyDescent="0.25"/>
    <row r="328" s="8" customFormat="1" x14ac:dyDescent="0.25"/>
    <row r="329" s="8" customFormat="1" x14ac:dyDescent="0.25"/>
    <row r="330" s="8" customFormat="1" x14ac:dyDescent="0.25"/>
    <row r="331" s="8" customFormat="1" x14ac:dyDescent="0.25"/>
    <row r="332" s="8" customFormat="1" x14ac:dyDescent="0.25"/>
    <row r="333" s="8" customFormat="1" x14ac:dyDescent="0.25"/>
    <row r="334" s="8" customFormat="1" x14ac:dyDescent="0.25"/>
    <row r="335" s="8" customFormat="1" x14ac:dyDescent="0.25"/>
    <row r="336" s="8" customFormat="1" x14ac:dyDescent="0.25"/>
    <row r="337" s="8" customFormat="1" x14ac:dyDescent="0.25"/>
    <row r="338" s="8" customFormat="1" x14ac:dyDescent="0.25"/>
    <row r="339" s="8" customFormat="1" x14ac:dyDescent="0.25"/>
    <row r="340" s="8" customFormat="1" x14ac:dyDescent="0.25"/>
    <row r="341" s="8" customFormat="1" x14ac:dyDescent="0.25"/>
    <row r="342" s="8" customFormat="1" x14ac:dyDescent="0.25"/>
    <row r="343" s="8" customFormat="1" x14ac:dyDescent="0.25"/>
    <row r="344" s="8" customFormat="1" x14ac:dyDescent="0.25"/>
    <row r="345" s="8" customFormat="1" x14ac:dyDescent="0.25"/>
    <row r="346" s="8" customFormat="1" x14ac:dyDescent="0.25"/>
    <row r="347" s="8" customFormat="1" x14ac:dyDescent="0.25"/>
    <row r="348" s="8" customFormat="1" x14ac:dyDescent="0.25"/>
    <row r="349" s="8" customFormat="1" x14ac:dyDescent="0.25"/>
    <row r="350" s="8" customFormat="1" x14ac:dyDescent="0.25"/>
    <row r="351" s="8" customFormat="1" x14ac:dyDescent="0.25"/>
    <row r="352" s="8" customFormat="1" x14ac:dyDescent="0.25"/>
    <row r="353" s="8" customFormat="1" x14ac:dyDescent="0.25"/>
    <row r="354" s="8" customFormat="1" x14ac:dyDescent="0.25"/>
    <row r="355" s="8" customFormat="1" x14ac:dyDescent="0.25"/>
    <row r="356" s="8" customFormat="1" x14ac:dyDescent="0.25"/>
    <row r="357" s="8" customFormat="1" x14ac:dyDescent="0.25"/>
    <row r="358" s="8" customFormat="1" x14ac:dyDescent="0.25"/>
    <row r="359" s="8" customFormat="1" x14ac:dyDescent="0.25"/>
    <row r="360" s="8" customFormat="1" x14ac:dyDescent="0.25"/>
    <row r="361" s="8" customFormat="1" x14ac:dyDescent="0.25"/>
    <row r="362" s="8" customFormat="1" x14ac:dyDescent="0.25"/>
    <row r="363" s="8" customFormat="1" x14ac:dyDescent="0.25"/>
    <row r="364" s="8" customFormat="1" x14ac:dyDescent="0.25"/>
    <row r="365" s="8" customFormat="1" x14ac:dyDescent="0.25"/>
    <row r="366" s="8" customFormat="1" x14ac:dyDescent="0.25"/>
    <row r="367" s="8" customFormat="1" x14ac:dyDescent="0.25"/>
    <row r="368" s="8" customFormat="1" x14ac:dyDescent="0.25"/>
    <row r="369" s="8" customFormat="1" x14ac:dyDescent="0.25"/>
    <row r="370" s="8" customFormat="1" x14ac:dyDescent="0.25"/>
    <row r="371" s="8" customFormat="1" x14ac:dyDescent="0.25"/>
    <row r="372" s="8" customFormat="1" x14ac:dyDescent="0.25"/>
    <row r="373" s="8" customFormat="1" x14ac:dyDescent="0.25"/>
    <row r="374" s="8" customFormat="1" x14ac:dyDescent="0.25"/>
    <row r="375" s="8" customFormat="1" x14ac:dyDescent="0.25"/>
    <row r="376" s="8" customFormat="1" x14ac:dyDescent="0.25"/>
    <row r="377" s="8" customFormat="1" x14ac:dyDescent="0.25"/>
    <row r="378" s="8" customFormat="1" x14ac:dyDescent="0.25"/>
    <row r="379" s="8" customFormat="1" x14ac:dyDescent="0.25"/>
    <row r="380" s="8" customFormat="1" x14ac:dyDescent="0.25"/>
    <row r="381" s="8" customFormat="1" x14ac:dyDescent="0.25"/>
    <row r="382" s="8" customFormat="1" x14ac:dyDescent="0.25"/>
    <row r="383" s="8" customFormat="1" x14ac:dyDescent="0.25"/>
    <row r="384" s="8" customFormat="1" x14ac:dyDescent="0.25"/>
    <row r="385" s="8" customFormat="1" x14ac:dyDescent="0.25"/>
    <row r="386" s="8" customFormat="1" x14ac:dyDescent="0.25"/>
    <row r="387" s="8" customFormat="1" x14ac:dyDescent="0.25"/>
    <row r="388" s="8" customFormat="1" x14ac:dyDescent="0.25"/>
    <row r="389" s="8" customFormat="1" x14ac:dyDescent="0.25"/>
    <row r="390" s="8" customFormat="1" x14ac:dyDescent="0.25"/>
    <row r="391" s="8" customFormat="1" x14ac:dyDescent="0.25"/>
    <row r="392" s="8" customFormat="1" x14ac:dyDescent="0.25"/>
    <row r="393" s="8" customFormat="1" x14ac:dyDescent="0.25"/>
    <row r="394" s="8" customFormat="1" x14ac:dyDescent="0.25"/>
    <row r="395" s="8" customFormat="1" x14ac:dyDescent="0.25"/>
    <row r="396" s="8" customFormat="1" x14ac:dyDescent="0.25"/>
    <row r="397" s="8" customFormat="1" x14ac:dyDescent="0.25"/>
    <row r="398" s="8" customFormat="1" x14ac:dyDescent="0.25"/>
    <row r="399" s="8" customFormat="1" x14ac:dyDescent="0.25"/>
    <row r="400" s="8" customFormat="1" x14ac:dyDescent="0.25"/>
    <row r="401" s="8" customFormat="1" x14ac:dyDescent="0.25"/>
    <row r="402" s="8" customFormat="1" x14ac:dyDescent="0.25"/>
    <row r="403" s="8" customFormat="1" x14ac:dyDescent="0.25"/>
    <row r="404" s="8" customFormat="1" x14ac:dyDescent="0.25"/>
    <row r="405" s="8" customFormat="1" x14ac:dyDescent="0.25"/>
    <row r="406" s="8" customFormat="1" x14ac:dyDescent="0.25"/>
    <row r="407" s="8" customFormat="1" x14ac:dyDescent="0.25"/>
    <row r="408" s="8" customFormat="1" x14ac:dyDescent="0.25"/>
    <row r="409" s="8" customFormat="1" x14ac:dyDescent="0.25"/>
    <row r="410" s="8" customFormat="1" x14ac:dyDescent="0.25"/>
    <row r="411" s="8" customFormat="1" x14ac:dyDescent="0.25"/>
    <row r="412" s="8" customFormat="1" x14ac:dyDescent="0.25"/>
    <row r="413" s="8" customFormat="1" x14ac:dyDescent="0.25"/>
    <row r="414" s="8" customFormat="1" x14ac:dyDescent="0.25"/>
    <row r="415" s="8" customFormat="1" x14ac:dyDescent="0.25"/>
    <row r="416" s="8" customFormat="1" x14ac:dyDescent="0.25"/>
    <row r="417" s="8" customFormat="1" x14ac:dyDescent="0.25"/>
    <row r="418" s="8" customFormat="1" x14ac:dyDescent="0.25"/>
    <row r="419" s="8" customFormat="1" x14ac:dyDescent="0.25"/>
    <row r="420" s="8" customFormat="1" x14ac:dyDescent="0.25"/>
    <row r="421" s="8" customFormat="1" x14ac:dyDescent="0.25"/>
    <row r="422" s="8" customFormat="1" x14ac:dyDescent="0.25"/>
    <row r="423" s="8" customFormat="1" x14ac:dyDescent="0.25"/>
    <row r="424" s="8" customFormat="1" x14ac:dyDescent="0.25"/>
    <row r="425" s="8" customFormat="1" x14ac:dyDescent="0.25"/>
    <row r="426" s="8" customFormat="1" x14ac:dyDescent="0.25"/>
    <row r="427" s="8" customFormat="1" x14ac:dyDescent="0.25"/>
    <row r="428" s="8" customFormat="1" x14ac:dyDescent="0.25"/>
    <row r="429" s="8" customFormat="1" x14ac:dyDescent="0.25"/>
    <row r="430" s="8" customFormat="1" x14ac:dyDescent="0.25"/>
    <row r="431" s="8" customFormat="1" x14ac:dyDescent="0.25"/>
    <row r="432" s="8" customFormat="1" x14ac:dyDescent="0.25"/>
    <row r="433" s="8" customFormat="1" x14ac:dyDescent="0.25"/>
    <row r="434" s="8" customFormat="1" x14ac:dyDescent="0.25"/>
    <row r="435" s="8" customFormat="1" x14ac:dyDescent="0.25"/>
    <row r="436" s="8" customFormat="1" x14ac:dyDescent="0.25"/>
    <row r="437" s="8" customFormat="1" x14ac:dyDescent="0.25"/>
    <row r="438" s="8" customFormat="1" x14ac:dyDescent="0.25"/>
    <row r="439" s="8" customFormat="1" x14ac:dyDescent="0.25"/>
    <row r="440" s="8" customFormat="1" x14ac:dyDescent="0.25"/>
    <row r="441" s="8" customFormat="1" x14ac:dyDescent="0.25"/>
    <row r="442" s="8" customFormat="1" x14ac:dyDescent="0.25"/>
    <row r="443" s="8" customFormat="1" x14ac:dyDescent="0.25"/>
    <row r="444" s="8" customFormat="1" x14ac:dyDescent="0.25"/>
    <row r="445" s="8" customFormat="1" x14ac:dyDescent="0.25"/>
    <row r="446" s="8" customFormat="1" x14ac:dyDescent="0.25"/>
    <row r="447" s="8" customFormat="1" x14ac:dyDescent="0.25"/>
    <row r="448" s="8" customFormat="1" x14ac:dyDescent="0.25"/>
    <row r="449" s="8" customFormat="1" x14ac:dyDescent="0.25"/>
    <row r="450" s="8" customFormat="1" x14ac:dyDescent="0.25"/>
    <row r="451" s="8" customFormat="1" x14ac:dyDescent="0.25"/>
    <row r="452" s="8" customFormat="1" x14ac:dyDescent="0.25"/>
    <row r="453" s="8" customFormat="1" x14ac:dyDescent="0.25"/>
    <row r="454" s="8" customFormat="1" x14ac:dyDescent="0.25"/>
    <row r="455" s="8" customFormat="1" x14ac:dyDescent="0.25"/>
    <row r="456" s="8" customFormat="1" x14ac:dyDescent="0.25"/>
    <row r="457" s="8" customFormat="1" x14ac:dyDescent="0.25"/>
    <row r="458" s="8" customFormat="1" x14ac:dyDescent="0.25"/>
    <row r="459" s="8" customFormat="1" x14ac:dyDescent="0.25"/>
    <row r="460" s="8" customFormat="1" x14ac:dyDescent="0.25"/>
    <row r="461" s="8" customFormat="1" x14ac:dyDescent="0.25"/>
    <row r="462" s="8" customFormat="1" x14ac:dyDescent="0.25"/>
    <row r="463" s="8" customFormat="1" x14ac:dyDescent="0.25"/>
    <row r="464" s="8" customFormat="1" x14ac:dyDescent="0.25"/>
    <row r="465" s="8" customFormat="1" x14ac:dyDescent="0.25"/>
    <row r="466" s="8" customFormat="1" x14ac:dyDescent="0.25"/>
    <row r="467" s="8" customFormat="1" x14ac:dyDescent="0.25"/>
    <row r="468" s="8" customFormat="1" x14ac:dyDescent="0.25"/>
    <row r="469" s="8" customFormat="1" x14ac:dyDescent="0.25"/>
    <row r="470" s="8" customFormat="1" x14ac:dyDescent="0.25"/>
    <row r="471" s="8" customFormat="1" x14ac:dyDescent="0.25"/>
    <row r="472" s="8" customFormat="1" x14ac:dyDescent="0.25"/>
    <row r="473" s="8" customFormat="1" x14ac:dyDescent="0.25"/>
    <row r="474" s="8" customFormat="1" x14ac:dyDescent="0.25"/>
    <row r="475" s="8" customFormat="1" x14ac:dyDescent="0.25"/>
    <row r="476" s="8" customFormat="1" x14ac:dyDescent="0.25"/>
    <row r="477" s="8" customFormat="1" x14ac:dyDescent="0.25"/>
    <row r="478" s="8" customFormat="1" x14ac:dyDescent="0.25"/>
    <row r="479" s="8" customFormat="1" x14ac:dyDescent="0.25"/>
    <row r="480" s="8" customFormat="1" x14ac:dyDescent="0.25"/>
    <row r="481" s="8" customFormat="1" x14ac:dyDescent="0.25"/>
    <row r="482" s="8" customFormat="1" x14ac:dyDescent="0.25"/>
    <row r="483" s="8" customFormat="1" x14ac:dyDescent="0.25"/>
    <row r="484" s="8" customFormat="1" x14ac:dyDescent="0.25"/>
    <row r="485" s="8" customFormat="1" x14ac:dyDescent="0.25"/>
    <row r="486" s="8" customFormat="1" x14ac:dyDescent="0.25"/>
    <row r="487" s="8" customFormat="1" x14ac:dyDescent="0.25"/>
    <row r="488" s="8" customFormat="1" x14ac:dyDescent="0.25"/>
    <row r="489" s="8" customFormat="1" x14ac:dyDescent="0.25"/>
    <row r="490" s="8" customFormat="1" x14ac:dyDescent="0.25"/>
    <row r="491" s="8" customFormat="1" x14ac:dyDescent="0.25"/>
    <row r="492" s="8" customFormat="1" x14ac:dyDescent="0.25"/>
    <row r="493" s="8" customFormat="1" x14ac:dyDescent="0.25"/>
    <row r="494" s="8" customFormat="1" x14ac:dyDescent="0.25"/>
    <row r="495" s="8" customFormat="1" x14ac:dyDescent="0.25"/>
    <row r="496" s="8" customFormat="1" x14ac:dyDescent="0.25"/>
    <row r="497" s="8" customFormat="1" x14ac:dyDescent="0.25"/>
    <row r="498" s="8" customFormat="1" x14ac:dyDescent="0.25"/>
    <row r="499" s="8" customFormat="1" x14ac:dyDescent="0.25"/>
    <row r="500" s="8" customFormat="1" x14ac:dyDescent="0.25"/>
    <row r="501" s="8" customFormat="1" x14ac:dyDescent="0.25"/>
    <row r="502" s="8" customFormat="1" x14ac:dyDescent="0.25"/>
    <row r="503" s="8" customFormat="1" x14ac:dyDescent="0.25"/>
    <row r="504" s="8" customFormat="1" x14ac:dyDescent="0.25"/>
    <row r="505" s="8" customFormat="1" x14ac:dyDescent="0.25"/>
    <row r="506" s="8" customFormat="1" x14ac:dyDescent="0.25"/>
    <row r="507" s="8" customFormat="1" x14ac:dyDescent="0.25"/>
    <row r="508" s="8" customFormat="1" x14ac:dyDescent="0.25"/>
    <row r="509" s="8" customFormat="1" x14ac:dyDescent="0.25"/>
    <row r="510" s="8" customFormat="1" x14ac:dyDescent="0.25"/>
    <row r="511" s="8" customFormat="1" x14ac:dyDescent="0.25"/>
    <row r="512" s="8" customFormat="1" x14ac:dyDescent="0.25"/>
    <row r="513" s="8" customFormat="1" x14ac:dyDescent="0.25"/>
    <row r="514" s="8" customFormat="1" x14ac:dyDescent="0.25"/>
    <row r="515" s="8" customFormat="1" x14ac:dyDescent="0.25"/>
    <row r="516" s="8" customFormat="1" x14ac:dyDescent="0.25"/>
    <row r="517" s="8" customFormat="1" x14ac:dyDescent="0.25"/>
    <row r="518" s="8" customFormat="1" x14ac:dyDescent="0.25"/>
    <row r="519" s="8" customFormat="1" x14ac:dyDescent="0.25"/>
    <row r="520" s="8" customFormat="1" x14ac:dyDescent="0.25"/>
    <row r="521" s="8" customFormat="1" x14ac:dyDescent="0.25"/>
    <row r="522" s="8" customFormat="1" x14ac:dyDescent="0.25"/>
    <row r="523" s="8" customFormat="1" x14ac:dyDescent="0.25"/>
    <row r="524" s="8" customFormat="1" x14ac:dyDescent="0.25"/>
    <row r="525" s="8" customFormat="1" x14ac:dyDescent="0.25"/>
    <row r="526" s="8" customFormat="1" x14ac:dyDescent="0.25"/>
    <row r="527" s="8" customFormat="1" x14ac:dyDescent="0.25"/>
    <row r="528" s="8" customFormat="1" x14ac:dyDescent="0.25"/>
    <row r="529" s="8" customFormat="1" x14ac:dyDescent="0.25"/>
    <row r="530" s="8" customFormat="1" x14ac:dyDescent="0.25"/>
    <row r="531" s="8" customFormat="1" x14ac:dyDescent="0.25"/>
    <row r="532" s="8" customFormat="1" x14ac:dyDescent="0.25"/>
    <row r="533" s="8" customFormat="1" x14ac:dyDescent="0.25"/>
    <row r="534" s="8" customFormat="1" x14ac:dyDescent="0.25"/>
    <row r="535" s="8" customFormat="1" x14ac:dyDescent="0.25"/>
    <row r="536" s="8" customFormat="1" x14ac:dyDescent="0.25"/>
    <row r="537" s="8" customFormat="1" x14ac:dyDescent="0.25"/>
    <row r="538" s="8" customFormat="1" x14ac:dyDescent="0.25"/>
    <row r="539" s="8" customFormat="1" x14ac:dyDescent="0.25"/>
    <row r="540" s="8" customFormat="1" x14ac:dyDescent="0.25"/>
    <row r="541" s="8" customFormat="1" x14ac:dyDescent="0.25"/>
    <row r="542" s="8" customFormat="1" x14ac:dyDescent="0.25"/>
    <row r="543" s="8" customFormat="1" x14ac:dyDescent="0.25"/>
    <row r="544" s="8" customFormat="1" x14ac:dyDescent="0.25"/>
    <row r="545" s="8" customFormat="1" x14ac:dyDescent="0.25"/>
    <row r="546" s="8" customFormat="1" x14ac:dyDescent="0.25"/>
    <row r="547" s="8" customFormat="1" x14ac:dyDescent="0.25"/>
    <row r="548" s="8" customFormat="1" x14ac:dyDescent="0.25"/>
    <row r="549" s="8" customFormat="1" x14ac:dyDescent="0.25"/>
    <row r="550" s="8" customFormat="1" x14ac:dyDescent="0.25"/>
    <row r="551" s="8" customFormat="1" x14ac:dyDescent="0.25"/>
    <row r="552" s="8" customFormat="1" x14ac:dyDescent="0.25"/>
    <row r="553" s="8" customFormat="1" x14ac:dyDescent="0.25"/>
    <row r="554" s="8" customFormat="1" x14ac:dyDescent="0.25"/>
    <row r="555" s="8" customFormat="1" x14ac:dyDescent="0.25"/>
    <row r="556" s="8" customFormat="1" x14ac:dyDescent="0.25"/>
    <row r="557" s="8" customFormat="1" x14ac:dyDescent="0.25"/>
    <row r="558" s="8" customFormat="1" x14ac:dyDescent="0.25"/>
    <row r="559" s="8" customFormat="1" x14ac:dyDescent="0.25"/>
    <row r="560" s="8" customFormat="1" x14ac:dyDescent="0.25"/>
    <row r="561" s="8" customFormat="1" x14ac:dyDescent="0.25"/>
    <row r="562" s="8" customFormat="1" x14ac:dyDescent="0.25"/>
    <row r="563" s="8" customFormat="1" x14ac:dyDescent="0.25"/>
    <row r="564" s="8" customFormat="1" x14ac:dyDescent="0.25"/>
    <row r="565" s="8" customFormat="1" x14ac:dyDescent="0.25"/>
    <row r="566" s="8" customFormat="1" x14ac:dyDescent="0.25"/>
    <row r="567" s="8" customFormat="1" x14ac:dyDescent="0.25"/>
    <row r="568" s="8" customFormat="1" x14ac:dyDescent="0.25"/>
    <row r="569" s="8" customFormat="1" x14ac:dyDescent="0.25"/>
    <row r="570" s="8" customFormat="1" x14ac:dyDescent="0.25"/>
    <row r="571" s="8" customFormat="1" x14ac:dyDescent="0.25"/>
    <row r="572" s="8" customFormat="1" x14ac:dyDescent="0.25"/>
    <row r="573" s="8" customFormat="1" x14ac:dyDescent="0.25"/>
    <row r="574" s="8" customFormat="1" x14ac:dyDescent="0.25"/>
    <row r="575" s="8" customFormat="1" x14ac:dyDescent="0.25"/>
    <row r="576" s="8" customFormat="1" x14ac:dyDescent="0.25"/>
    <row r="577" s="8" customFormat="1" x14ac:dyDescent="0.25"/>
    <row r="578" s="8" customFormat="1" x14ac:dyDescent="0.25"/>
    <row r="579" s="8" customFormat="1" x14ac:dyDescent="0.25"/>
    <row r="580" s="8" customFormat="1" x14ac:dyDescent="0.25"/>
    <row r="581" s="8" customFormat="1" x14ac:dyDescent="0.25"/>
    <row r="582" s="8" customFormat="1" x14ac:dyDescent="0.25"/>
    <row r="583" s="8" customFormat="1" x14ac:dyDescent="0.25"/>
    <row r="584" s="8" customFormat="1" x14ac:dyDescent="0.25"/>
    <row r="585" s="8" customFormat="1" x14ac:dyDescent="0.25"/>
    <row r="586" s="8" customFormat="1" x14ac:dyDescent="0.25"/>
    <row r="587" s="8" customFormat="1" x14ac:dyDescent="0.25"/>
    <row r="588" s="8" customFormat="1" x14ac:dyDescent="0.25"/>
    <row r="589" s="8" customFormat="1" x14ac:dyDescent="0.25"/>
    <row r="590" s="8" customFormat="1" x14ac:dyDescent="0.25"/>
    <row r="591" s="8" customFormat="1" x14ac:dyDescent="0.25"/>
    <row r="592" s="8" customFormat="1" x14ac:dyDescent="0.25"/>
    <row r="593" s="8" customFormat="1" x14ac:dyDescent="0.25"/>
    <row r="594" s="8" customFormat="1" x14ac:dyDescent="0.25"/>
    <row r="595" s="8" customFormat="1" x14ac:dyDescent="0.25"/>
    <row r="596" s="8" customFormat="1" x14ac:dyDescent="0.25"/>
    <row r="597" s="8" customFormat="1" x14ac:dyDescent="0.25"/>
    <row r="598" s="8" customFormat="1" x14ac:dyDescent="0.25"/>
    <row r="599" s="8" customFormat="1" x14ac:dyDescent="0.25"/>
    <row r="600" s="8" customFormat="1" x14ac:dyDescent="0.25"/>
    <row r="601" s="8" customFormat="1" x14ac:dyDescent="0.25"/>
    <row r="602" s="8" customFormat="1" x14ac:dyDescent="0.25"/>
    <row r="603" s="8" customFormat="1" x14ac:dyDescent="0.25"/>
    <row r="604" s="8" customFormat="1" x14ac:dyDescent="0.25"/>
    <row r="605" s="8" customFormat="1" x14ac:dyDescent="0.25"/>
    <row r="606" s="8" customFormat="1" x14ac:dyDescent="0.25"/>
    <row r="607" s="8" customFormat="1" x14ac:dyDescent="0.25"/>
    <row r="608" s="8" customFormat="1" x14ac:dyDescent="0.25"/>
    <row r="609" s="8" customFormat="1" x14ac:dyDescent="0.25"/>
    <row r="610" s="8" customFormat="1" x14ac:dyDescent="0.25"/>
    <row r="611" s="8" customFormat="1" x14ac:dyDescent="0.25"/>
    <row r="612" s="8" customFormat="1" x14ac:dyDescent="0.25"/>
    <row r="613" s="8" customFormat="1" x14ac:dyDescent="0.25"/>
    <row r="614" s="8" customFormat="1" x14ac:dyDescent="0.25"/>
    <row r="615" s="8" customFormat="1" x14ac:dyDescent="0.25"/>
    <row r="616" s="8" customFormat="1" x14ac:dyDescent="0.25"/>
    <row r="617" s="8" customFormat="1" x14ac:dyDescent="0.25"/>
    <row r="618" s="8" customFormat="1" x14ac:dyDescent="0.25"/>
    <row r="619" s="8" customFormat="1" x14ac:dyDescent="0.25"/>
    <row r="620" s="8" customFormat="1" x14ac:dyDescent="0.25"/>
    <row r="621" s="8" customFormat="1" x14ac:dyDescent="0.25"/>
    <row r="622" s="8" customFormat="1" x14ac:dyDescent="0.25"/>
    <row r="623" s="8" customFormat="1" x14ac:dyDescent="0.25"/>
    <row r="624" s="8" customFormat="1" x14ac:dyDescent="0.25"/>
    <row r="625" s="8" customFormat="1" x14ac:dyDescent="0.25"/>
    <row r="626" s="8" customFormat="1" x14ac:dyDescent="0.25"/>
    <row r="627" s="8" customFormat="1" x14ac:dyDescent="0.25"/>
    <row r="628" s="8" customFormat="1" x14ac:dyDescent="0.25"/>
    <row r="629" s="8" customFormat="1" x14ac:dyDescent="0.25"/>
    <row r="630" s="8" customFormat="1" x14ac:dyDescent="0.25"/>
    <row r="631" s="8" customFormat="1" x14ac:dyDescent="0.25"/>
    <row r="632" s="8" customFormat="1" x14ac:dyDescent="0.25"/>
    <row r="633" s="8" customFormat="1" x14ac:dyDescent="0.25"/>
    <row r="634" s="8" customFormat="1" x14ac:dyDescent="0.25"/>
    <row r="635" s="8" customFormat="1" x14ac:dyDescent="0.25"/>
    <row r="636" s="8" customFormat="1" x14ac:dyDescent="0.25"/>
    <row r="637" s="8" customFormat="1" x14ac:dyDescent="0.25"/>
    <row r="638" s="8" customFormat="1" x14ac:dyDescent="0.25"/>
    <row r="639" s="8" customFormat="1" x14ac:dyDescent="0.25"/>
    <row r="640" s="8" customFormat="1" x14ac:dyDescent="0.25"/>
    <row r="641" s="8" customFormat="1" x14ac:dyDescent="0.25"/>
    <row r="642" s="8" customFormat="1" x14ac:dyDescent="0.25"/>
    <row r="643" s="8" customFormat="1" x14ac:dyDescent="0.25"/>
    <row r="644" s="8" customFormat="1" x14ac:dyDescent="0.25"/>
    <row r="645" s="8" customFormat="1" x14ac:dyDescent="0.25"/>
    <row r="646" s="8" customFormat="1" x14ac:dyDescent="0.25"/>
    <row r="647" s="8" customFormat="1" x14ac:dyDescent="0.25"/>
    <row r="648" s="8" customFormat="1" x14ac:dyDescent="0.25"/>
    <row r="649" s="8" customFormat="1" x14ac:dyDescent="0.25"/>
    <row r="650" s="8" customFormat="1" x14ac:dyDescent="0.25"/>
    <row r="651" s="8" customFormat="1" x14ac:dyDescent="0.25"/>
    <row r="652" s="8" customFormat="1" x14ac:dyDescent="0.25"/>
    <row r="653" s="8" customFormat="1" x14ac:dyDescent="0.25"/>
    <row r="654" s="8" customFormat="1" x14ac:dyDescent="0.25"/>
    <row r="655" s="8" customFormat="1" x14ac:dyDescent="0.25"/>
    <row r="656" s="8" customFormat="1" x14ac:dyDescent="0.25"/>
    <row r="657" s="8" customFormat="1" x14ac:dyDescent="0.25"/>
    <row r="658" s="8" customFormat="1" x14ac:dyDescent="0.25"/>
    <row r="659" s="8" customFormat="1" x14ac:dyDescent="0.25"/>
    <row r="660" s="8" customFormat="1" x14ac:dyDescent="0.25"/>
    <row r="661" s="8" customFormat="1" x14ac:dyDescent="0.25"/>
    <row r="662" s="8" customFormat="1" x14ac:dyDescent="0.25"/>
    <row r="663" s="8" customFormat="1" x14ac:dyDescent="0.25"/>
    <row r="664" s="8" customFormat="1" x14ac:dyDescent="0.25"/>
    <row r="665" s="8" customFormat="1" x14ac:dyDescent="0.25"/>
    <row r="666" s="8" customFormat="1" x14ac:dyDescent="0.25"/>
    <row r="667" s="8" customFormat="1" x14ac:dyDescent="0.25"/>
    <row r="668" s="8" customFormat="1" x14ac:dyDescent="0.25"/>
    <row r="669" s="8" customFormat="1" x14ac:dyDescent="0.25"/>
    <row r="670" s="8" customFormat="1" x14ac:dyDescent="0.25"/>
    <row r="671" s="8" customFormat="1" x14ac:dyDescent="0.25"/>
    <row r="672" s="8" customFormat="1" x14ac:dyDescent="0.25"/>
    <row r="673" s="8" customFormat="1" x14ac:dyDescent="0.25"/>
    <row r="674" s="8" customFormat="1" x14ac:dyDescent="0.25"/>
    <row r="675" s="8" customFormat="1" x14ac:dyDescent="0.25"/>
    <row r="676" s="8" customFormat="1" x14ac:dyDescent="0.25"/>
    <row r="677" s="8" customFormat="1" x14ac:dyDescent="0.25"/>
    <row r="678" s="8" customFormat="1" x14ac:dyDescent="0.25"/>
    <row r="679" s="8" customFormat="1" x14ac:dyDescent="0.25"/>
    <row r="680" s="8" customFormat="1" x14ac:dyDescent="0.25"/>
    <row r="681" s="8" customFormat="1" x14ac:dyDescent="0.25"/>
    <row r="682" s="8" customFormat="1" x14ac:dyDescent="0.25"/>
    <row r="683" s="8" customFormat="1" x14ac:dyDescent="0.25"/>
    <row r="684" s="8" customFormat="1" x14ac:dyDescent="0.25"/>
    <row r="685" s="8" customFormat="1" x14ac:dyDescent="0.25"/>
    <row r="686" s="8" customFormat="1" x14ac:dyDescent="0.25"/>
  </sheetData>
  <sheetProtection password="C64D" sheet="1" objects="1" scenarios="1"/>
  <mergeCells count="15">
    <mergeCell ref="B27:F27"/>
    <mergeCell ref="B28:F28"/>
    <mergeCell ref="B25:F25"/>
    <mergeCell ref="B26:F26"/>
    <mergeCell ref="B24:G24"/>
    <mergeCell ref="B2:K2"/>
    <mergeCell ref="H4:I4"/>
    <mergeCell ref="C4:C5"/>
    <mergeCell ref="B20:C20"/>
    <mergeCell ref="B21:C21"/>
    <mergeCell ref="B4:B5"/>
    <mergeCell ref="D4:D5"/>
    <mergeCell ref="E4:E5"/>
    <mergeCell ref="F4:G4"/>
    <mergeCell ref="J4:K4"/>
  </mergeCells>
  <conditionalFormatting sqref="M6:M20">
    <cfRule type="cellIs" dxfId="10" priority="14" operator="equal">
      <formula>"ERROR"</formula>
    </cfRule>
    <cfRule type="cellIs" dxfId="9" priority="15" operator="equal">
      <formula>"OK"</formula>
    </cfRule>
  </conditionalFormatting>
  <conditionalFormatting sqref="G27">
    <cfRule type="cellIs" dxfId="8" priority="10" operator="equal">
      <formula>"ERROR"</formula>
    </cfRule>
    <cfRule type="cellIs" dxfId="7" priority="11" operator="equal">
      <formula>"OK"</formula>
    </cfRule>
  </conditionalFormatting>
  <conditionalFormatting sqref="G28">
    <cfRule type="cellIs" dxfId="6" priority="4" operator="equal">
      <formula>"ERROR"</formula>
    </cfRule>
    <cfRule type="cellIs" dxfId="5" priority="5" operator="equal">
      <formula>"OK"</formula>
    </cfRule>
  </conditionalFormatting>
  <conditionalFormatting sqref="G25:G26">
    <cfRule type="cellIs" dxfId="4" priority="8" operator="equal">
      <formula>"ERROR"</formula>
    </cfRule>
    <cfRule type="cellIs" dxfId="3" priority="9" operator="equal">
      <formula>"OK"</formula>
    </cfRule>
  </conditionalFormatting>
  <conditionalFormatting sqref="H25">
    <cfRule type="expression" dxfId="2" priority="3">
      <formula>"G25=ERROR"</formula>
    </cfRule>
  </conditionalFormatting>
  <conditionalFormatting sqref="G31">
    <cfRule type="cellIs" dxfId="1" priority="1" operator="equal">
      <formula>"ERROR"</formula>
    </cfRule>
    <cfRule type="cellIs" dxfId="0" priority="2" operator="equal">
      <formula>"OK"</formula>
    </cfRule>
  </conditionalFormatting>
  <pageMargins left="0.7" right="0.7" top="0.75" bottom="0.75" header="0.3" footer="0.3"/>
  <pageSetup scale="76" orientation="landscape"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9</vt:i4>
      </vt:variant>
    </vt:vector>
  </HeadingPairs>
  <TitlesOfParts>
    <vt:vector size="12" baseType="lpstr">
      <vt:lpstr>DATOS GENERALES</vt:lpstr>
      <vt:lpstr>DESCRIPCION INICIATIVA</vt:lpstr>
      <vt:lpstr>FINANCIAMIENTO PROYECTO</vt:lpstr>
      <vt:lpstr>'FINANCIAMIENTO PROYECTO'!_ftn1</vt:lpstr>
      <vt:lpstr>'FINANCIAMIENTO PROYECTO'!_ftnref1</vt:lpstr>
      <vt:lpstr>'FINANCIAMIENTO PROYECTO'!_Ref329006903</vt:lpstr>
      <vt:lpstr>'FINANCIAMIENTO PROYECTO'!_Ref329006913</vt:lpstr>
      <vt:lpstr>'FINANCIAMIENTO PROYECTO'!_Toc401789510</vt:lpstr>
      <vt:lpstr>'FINANCIAMIENTO PROYECTO'!_Toc401789511</vt:lpstr>
      <vt:lpstr>'DATOS GENERALES'!Área_de_impresión</vt:lpstr>
      <vt:lpstr>'DESCRIPCION INICIATIVA'!Área_de_impresión</vt:lpstr>
      <vt:lpstr>'FINANCIAMIENTO PROYECTO'!Área_de_impresión</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Marcelo</dc:creator>
  <cp:lastModifiedBy>Barbara-Tecnides</cp:lastModifiedBy>
  <cp:lastPrinted>2015-01-28T16:20:51Z</cp:lastPrinted>
  <dcterms:created xsi:type="dcterms:W3CDTF">2012-07-06T03:08:38Z</dcterms:created>
  <dcterms:modified xsi:type="dcterms:W3CDTF">2015-01-29T16:37:33Z</dcterms:modified>
</cp:coreProperties>
</file>