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240" windowWidth="3240" windowHeight="5040"/>
  </bookViews>
  <sheets>
    <sheet name="DATOS GENERALES" sheetId="1" r:id="rId1"/>
    <sheet name="DESCRIPCION INICIATIVA" sheetId="7" r:id="rId2"/>
    <sheet name="FINANCIAMIENTO PROYECTO" sheetId="8" r:id="rId3"/>
  </sheets>
  <definedNames>
    <definedName name="_ftn1" localSheetId="2">'FINANCIAMIENTO PROYECTO'!$B$40</definedName>
    <definedName name="_ftnref1" localSheetId="2">'FINANCIAMIENTO PROYECTO'!$B$35</definedName>
    <definedName name="_Ref329006903" localSheetId="2">'FINANCIAMIENTO PROYECTO'!$B$35</definedName>
    <definedName name="_Ref329006913" localSheetId="2">'FINANCIAMIENTO PROYECTO'!$B$37</definedName>
    <definedName name="_Toc401789510" localSheetId="2">'FINANCIAMIENTO PROYECTO'!$B$34</definedName>
    <definedName name="_Toc401789511" localSheetId="2">'FINANCIAMIENTO PROYECTO'!$B$36</definedName>
    <definedName name="_xlnm.Print_Area" localSheetId="0">'DATOS GENERALES'!$B$2:$F$143</definedName>
    <definedName name="_xlnm.Print_Area" localSheetId="1">'DESCRIPCION INICIATIVA'!$B$2:$E$60</definedName>
    <definedName name="_xlnm.Print_Area" localSheetId="2">'FINANCIAMIENTO PROYECTO'!$B$4:$K$28</definedName>
  </definedNames>
  <calcPr calcId="125725"/>
</workbook>
</file>

<file path=xl/calcChain.xml><?xml version="1.0" encoding="utf-8"?>
<calcChain xmlns="http://schemas.openxmlformats.org/spreadsheetml/2006/main">
  <c r="I20" i="8"/>
  <c r="H20"/>
  <c r="G20"/>
  <c r="F20"/>
  <c r="E20"/>
  <c r="G26" s="1"/>
  <c r="M19"/>
  <c r="K19"/>
  <c r="J19"/>
  <c r="D19"/>
  <c r="M18"/>
  <c r="K18"/>
  <c r="J18"/>
  <c r="D18"/>
  <c r="M17"/>
  <c r="K17"/>
  <c r="J17"/>
  <c r="D17"/>
  <c r="M16"/>
  <c r="K16"/>
  <c r="J16"/>
  <c r="D16"/>
  <c r="M15"/>
  <c r="K15"/>
  <c r="J15"/>
  <c r="D15"/>
  <c r="M14"/>
  <c r="K14"/>
  <c r="J14"/>
  <c r="D14"/>
  <c r="K13"/>
  <c r="J13"/>
  <c r="D13" s="1"/>
  <c r="M13" s="1"/>
  <c r="K12"/>
  <c r="J12"/>
  <c r="D12"/>
  <c r="M12" s="1"/>
  <c r="K11"/>
  <c r="D11" s="1"/>
  <c r="M11" s="1"/>
  <c r="J11"/>
  <c r="K10"/>
  <c r="J10"/>
  <c r="D10" s="1"/>
  <c r="M10" s="1"/>
  <c r="K9"/>
  <c r="J9"/>
  <c r="D9" s="1"/>
  <c r="M9" s="1"/>
  <c r="K8"/>
  <c r="J8"/>
  <c r="D8"/>
  <c r="M8" s="1"/>
  <c r="K7"/>
  <c r="J7"/>
  <c r="D7"/>
  <c r="M7" s="1"/>
  <c r="K6"/>
  <c r="K20" s="1"/>
  <c r="J6"/>
  <c r="D6" s="1"/>
  <c r="M6" s="1"/>
  <c r="D4" i="7"/>
  <c r="B4"/>
  <c r="F10" i="1"/>
  <c r="J20" i="8" l="1"/>
  <c r="F11" i="1" s="1"/>
  <c r="D20" i="8"/>
  <c r="G25"/>
  <c r="G28"/>
  <c r="E21"/>
  <c r="I21" l="1"/>
  <c r="J21"/>
  <c r="F21"/>
  <c r="G27"/>
  <c r="K21"/>
  <c r="G21"/>
  <c r="F9" i="1"/>
  <c r="H21" i="8"/>
  <c r="M20"/>
</calcChain>
</file>

<file path=xl/sharedStrings.xml><?xml version="1.0" encoding="utf-8"?>
<sst xmlns="http://schemas.openxmlformats.org/spreadsheetml/2006/main" count="292" uniqueCount="184">
  <si>
    <t>Nº Registros Públicos:</t>
  </si>
  <si>
    <t>Fecha de constitución:</t>
  </si>
  <si>
    <t>Dirección:</t>
  </si>
  <si>
    <t>Ciudad:</t>
  </si>
  <si>
    <t>País:</t>
  </si>
  <si>
    <t>Teléfono:</t>
  </si>
  <si>
    <t>E-Mail:</t>
  </si>
  <si>
    <t>Web-Site:</t>
  </si>
  <si>
    <t>Empresa privada</t>
  </si>
  <si>
    <t>Entidad Gubernamental</t>
  </si>
  <si>
    <t>Universidad / Instituto</t>
  </si>
  <si>
    <t>ONG</t>
  </si>
  <si>
    <t>Fundación</t>
  </si>
  <si>
    <t>Otros: (indicar)</t>
  </si>
  <si>
    <t>Nombres:</t>
  </si>
  <si>
    <t>Apellidos:</t>
  </si>
  <si>
    <t>Título o Grado Académico:</t>
  </si>
  <si>
    <t xml:space="preserve">Dirección Domicilio: </t>
  </si>
  <si>
    <t>División Geográfica Constituida:</t>
  </si>
  <si>
    <t xml:space="preserve">Teléfono               </t>
  </si>
  <si>
    <t>E-mail:</t>
  </si>
  <si>
    <t>Doc. Nac. Identidad (DNI /C.C.):</t>
  </si>
  <si>
    <t>Nº Registro tributario:</t>
  </si>
  <si>
    <t>Nombre o Razón Social:</t>
  </si>
  <si>
    <t>Acrónimo:</t>
  </si>
  <si>
    <t>Apellidos (Representante Legal):</t>
  </si>
  <si>
    <t>Nombre (Representante Legal):</t>
  </si>
  <si>
    <r>
      <rPr>
        <b/>
        <sz val="11"/>
        <color theme="1"/>
        <rFont val="Calibri"/>
        <family val="2"/>
        <scheme val="minor"/>
      </rPr>
      <t>Sin</t>
    </r>
    <r>
      <rPr>
        <sz val="11"/>
        <color theme="1"/>
        <rFont val="Calibri"/>
        <family val="2"/>
        <scheme val="minor"/>
      </rPr>
      <t xml:space="preserve"> fines de lucro</t>
    </r>
  </si>
  <si>
    <r>
      <t xml:space="preserve">Tipo de institución (fin): </t>
    </r>
    <r>
      <rPr>
        <sz val="11"/>
        <color theme="1"/>
        <rFont val="Calibri"/>
        <family val="2"/>
        <scheme val="minor"/>
      </rPr>
      <t xml:space="preserve">(marcar con una X) </t>
    </r>
    <r>
      <rPr>
        <sz val="11"/>
        <color rgb="FFFF0000"/>
        <rFont val="Calibri"/>
        <family val="2"/>
        <scheme val="minor"/>
      </rPr>
      <t>(solo marcar una)</t>
    </r>
  </si>
  <si>
    <r>
      <t xml:space="preserve">Tipo de institución (constitución): </t>
    </r>
    <r>
      <rPr>
        <sz val="11"/>
        <color theme="1"/>
        <rFont val="Calibri"/>
        <family val="2"/>
        <scheme val="minor"/>
      </rPr>
      <t xml:space="preserve">(marcar con una X) </t>
    </r>
    <r>
      <rPr>
        <sz val="11"/>
        <color rgb="FFFF0000"/>
        <rFont val="Calibri"/>
        <family val="2"/>
        <scheme val="minor"/>
      </rPr>
      <t>(solo marcar una)</t>
    </r>
  </si>
  <si>
    <t>Empresa pública</t>
  </si>
  <si>
    <t>Asociación /Corporación</t>
  </si>
  <si>
    <t>Comunidad</t>
  </si>
  <si>
    <t>RESUMEN DE LA PROPUESTA</t>
  </si>
  <si>
    <r>
      <rPr>
        <b/>
        <sz val="11"/>
        <color theme="1"/>
        <rFont val="Calibri"/>
        <family val="2"/>
        <scheme val="minor"/>
      </rPr>
      <t>Con</t>
    </r>
    <r>
      <rPr>
        <sz val="11"/>
        <color theme="1"/>
        <rFont val="Calibri"/>
        <family val="2"/>
        <scheme val="minor"/>
      </rPr>
      <t xml:space="preserve"> fines de lucro</t>
    </r>
  </si>
  <si>
    <t>Riesgo</t>
  </si>
  <si>
    <t>Probabilidad</t>
  </si>
  <si>
    <t xml:space="preserve"> </t>
  </si>
  <si>
    <t>Estrategia de mitigación</t>
  </si>
  <si>
    <t>Fax :</t>
  </si>
  <si>
    <r>
      <t xml:space="preserve">Cargo que ocupa en la iniciativa: </t>
    </r>
    <r>
      <rPr>
        <sz val="11"/>
        <color rgb="FFFF0000"/>
        <rFont val="Calibri"/>
        <family val="2"/>
        <scheme val="minor"/>
      </rPr>
      <t>(hasta 50 caracteres)</t>
    </r>
  </si>
  <si>
    <r>
      <t xml:space="preserve">Experiencia en este cargo </t>
    </r>
    <r>
      <rPr>
        <sz val="11"/>
        <color rgb="FFFF0000"/>
        <rFont val="Calibri"/>
        <family val="2"/>
        <scheme val="minor"/>
      </rPr>
      <t>(años)</t>
    </r>
  </si>
  <si>
    <r>
      <t xml:space="preserve">Experiencia en implementar iniciativas parecidas </t>
    </r>
    <r>
      <rPr>
        <sz val="11"/>
        <color rgb="FFFF0000"/>
        <rFont val="Calibri"/>
        <family val="2"/>
        <scheme val="minor"/>
      </rPr>
      <t>(años, resumen breve de resultados hasta 100 caracteres)</t>
    </r>
  </si>
  <si>
    <r>
      <t xml:space="preserve">Experiencia en implementar iniciativas parecidas </t>
    </r>
    <r>
      <rPr>
        <sz val="11"/>
        <color rgb="FFFF0000"/>
        <rFont val="Calibri"/>
        <family val="2"/>
        <scheme val="minor"/>
      </rPr>
      <t>(años, resumen breve de resultados hasta 150 caracteres)</t>
    </r>
  </si>
  <si>
    <r>
      <t xml:space="preserve">Experiencia en trabajos parecidos al enfoque de la iniciativa </t>
    </r>
    <r>
      <rPr>
        <sz val="11"/>
        <color rgb="FFFF0000"/>
        <rFont val="Calibri"/>
        <family val="2"/>
        <scheme val="minor"/>
      </rPr>
      <t>(años, resumen breve de resultados hasta 150 caracteres)</t>
    </r>
  </si>
  <si>
    <r>
      <t xml:space="preserve">Años de existencia </t>
    </r>
    <r>
      <rPr>
        <sz val="11"/>
        <color rgb="FFFF0000"/>
        <rFont val="Calibri"/>
        <family val="2"/>
        <scheme val="minor"/>
      </rPr>
      <t>(años)</t>
    </r>
  </si>
  <si>
    <t>DESCRIPCION DE LA INICIATIVA</t>
  </si>
  <si>
    <t>Columna comprobación</t>
  </si>
  <si>
    <t>Monetario</t>
  </si>
  <si>
    <t>No monetario</t>
  </si>
  <si>
    <t>Total (%)</t>
  </si>
  <si>
    <t>FINANCIAMIENTO DEL PROYECTO DE APALANCAMIENTO</t>
  </si>
  <si>
    <r>
      <rPr>
        <b/>
        <sz val="20"/>
        <color theme="1"/>
        <rFont val="Calibri"/>
        <family val="2"/>
        <scheme val="minor"/>
      </rPr>
      <t>DATOS GENERALES DE LA INICIATIVA</t>
    </r>
    <r>
      <rPr>
        <b/>
        <sz val="11"/>
        <color theme="1"/>
        <rFont val="Calibri"/>
        <family val="2"/>
        <scheme val="minor"/>
      </rPr>
      <t xml:space="preserve"> 
</t>
    </r>
    <r>
      <rPr>
        <b/>
        <sz val="20"/>
        <color theme="1"/>
        <rFont val="Calibri"/>
        <family val="2"/>
        <scheme val="minor"/>
      </rPr>
      <t>Y DE LAS ENTIDADES PARTICIPANTES</t>
    </r>
  </si>
  <si>
    <t>Rubros</t>
  </si>
  <si>
    <t>Cuadro de comprobación</t>
  </si>
  <si>
    <t>Total (US$)</t>
  </si>
  <si>
    <r>
      <rPr>
        <b/>
        <sz val="11"/>
        <color theme="1"/>
        <rFont val="Calibri"/>
        <family val="2"/>
        <scheme val="minor"/>
      </rPr>
      <t>(1) TITULO DE LA INICIATIVA:</t>
    </r>
    <r>
      <rPr>
        <sz val="11"/>
        <color theme="1"/>
        <rFont val="Calibri"/>
        <family val="2"/>
        <scheme val="minor"/>
      </rPr>
      <t xml:space="preserve"> </t>
    </r>
    <r>
      <rPr>
        <sz val="11"/>
        <color rgb="FFFF0000"/>
        <rFont val="Calibri"/>
        <family val="2"/>
        <scheme val="minor"/>
      </rPr>
      <t>(hasta 60 caracteres)</t>
    </r>
  </si>
  <si>
    <r>
      <t xml:space="preserve"> (2) DURACIÓN DEL PROYECTO DE APALANCAMIENTO DE LA INICIATIVA A SER COFINANCIADO POR EL PROGRAMA AEA: </t>
    </r>
    <r>
      <rPr>
        <sz val="11"/>
        <color rgb="FFFF0000"/>
        <rFont val="Calibri"/>
        <family val="2"/>
        <scheme val="minor"/>
      </rPr>
      <t>(meses)</t>
    </r>
  </si>
  <si>
    <t>Cooperativa</t>
  </si>
  <si>
    <t>Entidad financiera</t>
  </si>
  <si>
    <t>ENTIDAD PROPONENTE (Acrónimo)</t>
  </si>
  <si>
    <t>TITULO</t>
  </si>
  <si>
    <r>
      <t xml:space="preserve">(4)TECNOLOGÍA Y/O SERVICIOS VALIDADOS: </t>
    </r>
    <r>
      <rPr>
        <sz val="11"/>
        <color rgb="FFFF0000"/>
        <rFont val="Calibri"/>
        <family val="2"/>
        <scheme val="minor"/>
      </rPr>
      <t>(hasta 800 caracteres)</t>
    </r>
  </si>
  <si>
    <r>
      <t xml:space="preserve">(5) TECNOLOGÍAS Y/O SERVICIOS APROPIADOS A LA REALIDAD SOCIO-AMBIENTAL DEL ÁREA DE IMPLEMENTACIÓN </t>
    </r>
    <r>
      <rPr>
        <sz val="11"/>
        <color rgb="FFFF0000"/>
        <rFont val="Calibri"/>
        <family val="2"/>
        <scheme val="minor"/>
      </rPr>
      <t>(hasta 2000 caracteres)</t>
    </r>
  </si>
  <si>
    <r>
      <t>FUENTES:</t>
    </r>
    <r>
      <rPr>
        <b/>
        <sz val="10"/>
        <color theme="1"/>
        <rFont val="Calibri"/>
        <family val="2"/>
        <scheme val="minor"/>
      </rPr>
      <t xml:space="preserve"> </t>
    </r>
    <r>
      <rPr>
        <sz val="10"/>
        <color rgb="FFFF0000"/>
        <rFont val="Calibri"/>
        <family val="2"/>
        <scheme val="minor"/>
      </rPr>
      <t>(de ser necesario, escribir fuentes que ayuden a justificar que una tecnología o servicio esta validada)</t>
    </r>
  </si>
  <si>
    <r>
      <t xml:space="preserve">(6) PERTINENCIA DEL MODELO DE NEGOCIO: </t>
    </r>
    <r>
      <rPr>
        <sz val="11"/>
        <color rgb="FFFF0000"/>
        <rFont val="Calibri"/>
        <family val="2"/>
        <scheme val="minor"/>
      </rPr>
      <t>(hasta 2000 caracteres)</t>
    </r>
  </si>
  <si>
    <r>
      <t xml:space="preserve">(7) COMPETENCIA Y VENTAJA COMPARATIVA : </t>
    </r>
    <r>
      <rPr>
        <sz val="11"/>
        <color rgb="FFFF0000"/>
        <rFont val="Calibri"/>
        <family val="2"/>
        <scheme val="minor"/>
      </rPr>
      <t>(hasta 1000 caracteres)</t>
    </r>
  </si>
  <si>
    <r>
      <t xml:space="preserve">(8) GOBERNANZA DE LA CADENA DE VALOR : </t>
    </r>
    <r>
      <rPr>
        <sz val="11"/>
        <color rgb="FFFF0000"/>
        <rFont val="Calibri"/>
        <family val="2"/>
        <scheme val="minor"/>
      </rPr>
      <t>(hasta 1000 caracteres)</t>
    </r>
  </si>
  <si>
    <r>
      <t xml:space="preserve">FUENTES: </t>
    </r>
    <r>
      <rPr>
        <sz val="11"/>
        <color rgb="FFFF0000"/>
        <rFont val="Calibri"/>
        <family val="2"/>
        <scheme val="minor"/>
      </rPr>
      <t xml:space="preserve"> (de ser necesario, escribir fuentes que ayuden a sustentar sus estimaciones sobre el potencial de crecimiento)</t>
    </r>
  </si>
  <si>
    <r>
      <t xml:space="preserve">(10) MODELO Y POTENCIAL DE CRECIMIENTO: </t>
    </r>
    <r>
      <rPr>
        <sz val="11"/>
        <color theme="1"/>
        <rFont val="Calibri"/>
        <family val="2"/>
        <scheme val="minor"/>
      </rPr>
      <t xml:space="preserve"> </t>
    </r>
    <r>
      <rPr>
        <sz val="11"/>
        <color rgb="FFFF0000"/>
        <rFont val="Calibri"/>
        <family val="2"/>
        <scheme val="minor"/>
      </rPr>
      <t>(hasta 2000 caracteres)</t>
    </r>
  </si>
  <si>
    <r>
      <t xml:space="preserve">(14) FINANCIAMIENTO Y RENTABILIDAD  </t>
    </r>
    <r>
      <rPr>
        <sz val="11"/>
        <color rgb="FFFF0000"/>
        <rFont val="Calibri"/>
        <family val="2"/>
        <scheme val="minor"/>
      </rPr>
      <t>(hasta 3000 caracteres)</t>
    </r>
  </si>
  <si>
    <r>
      <t xml:space="preserve">(15) IDENTIFICACIÓN, EVALUACIÓN Y MITIGACIÓN DE RIESGOS CRÍTICOS: </t>
    </r>
    <r>
      <rPr>
        <sz val="11"/>
        <color rgb="FFFF0000"/>
        <rFont val="Calibri"/>
        <family val="2"/>
        <scheme val="minor"/>
      </rPr>
      <t>(hasta 2000 caracteres)</t>
    </r>
  </si>
  <si>
    <t>Severidad</t>
  </si>
  <si>
    <t>(completar pestaña "FINANCIAMIENTO")</t>
  </si>
  <si>
    <r>
      <t xml:space="preserve">Tipo de gastos
</t>
    </r>
    <r>
      <rPr>
        <b/>
        <sz val="9"/>
        <color theme="1" tint="0.249977111117893"/>
        <rFont val="Calibri"/>
        <family val="2"/>
        <scheme val="minor"/>
      </rPr>
      <t>(ver gastos elegibles en Instructivo Administrativo)</t>
    </r>
  </si>
  <si>
    <t>¿El cofinanciamiento solicitado es menor o igual al 50% del total del proyecto?</t>
  </si>
  <si>
    <r>
      <t>(3) FINANCIAMIENTO TOTAL DEL PROYECTO:</t>
    </r>
    <r>
      <rPr>
        <sz val="11"/>
        <color rgb="FFFF0000"/>
        <rFont val="Calibri"/>
        <family val="2"/>
        <scheme val="minor"/>
      </rPr>
      <t xml:space="preserve"> (US$)</t>
    </r>
  </si>
  <si>
    <r>
      <t>(4) COFINANCIAMIENTO TOTAL SOLICITADO AL PROGRAMA AEA:</t>
    </r>
    <r>
      <rPr>
        <sz val="11"/>
        <color rgb="FFFF0000"/>
        <rFont val="Calibri"/>
        <family val="2"/>
        <scheme val="minor"/>
      </rPr>
      <t xml:space="preserve"> (US$)</t>
    </r>
  </si>
  <si>
    <r>
      <t>(5) APORTE DE CONTRAPARTIDA PARA LA EJECUCIÓN DEL PROYECTO:</t>
    </r>
    <r>
      <rPr>
        <sz val="11"/>
        <color rgb="FFFF0000"/>
        <rFont val="Calibri"/>
        <family val="2"/>
        <scheme val="minor"/>
      </rPr>
      <t xml:space="preserve"> (US$)</t>
    </r>
  </si>
  <si>
    <r>
      <t xml:space="preserve">(9) MERCADO PRINCIPAL DE LA INICIATIVA: </t>
    </r>
    <r>
      <rPr>
        <sz val="11"/>
        <color rgb="FFFF0000"/>
        <rFont val="Calibri"/>
        <family val="2"/>
        <scheme val="minor"/>
      </rPr>
      <t xml:space="preserve"> (hasta 200 caracteres)</t>
    </r>
  </si>
  <si>
    <t xml:space="preserve">(11) ENCARGADO/COORDINADOR DE LA INICIATIVA: </t>
  </si>
  <si>
    <t>(12) ENTIDAD PROPONENTE</t>
  </si>
  <si>
    <r>
      <t xml:space="preserve"> (13) ENTIDAD ASOCIADA I </t>
    </r>
    <r>
      <rPr>
        <sz val="11"/>
        <color theme="1"/>
        <rFont val="Calibri"/>
        <family val="2"/>
        <scheme val="minor"/>
      </rPr>
      <t xml:space="preserve">(de ser el caso)  </t>
    </r>
  </si>
  <si>
    <r>
      <t xml:space="preserve">(14) ENTIDAD ASOCIADA II </t>
    </r>
    <r>
      <rPr>
        <sz val="11"/>
        <color theme="1"/>
        <rFont val="Calibri"/>
        <family val="2"/>
        <scheme val="minor"/>
      </rPr>
      <t xml:space="preserve">(de ser el caso)  </t>
    </r>
  </si>
  <si>
    <r>
      <t xml:space="preserve">(15) ENTIDAD ASOCIADA III </t>
    </r>
    <r>
      <rPr>
        <sz val="11"/>
        <color theme="1"/>
        <rFont val="Calibri"/>
        <family val="2"/>
        <scheme val="minor"/>
      </rPr>
      <t xml:space="preserve">(de ser el caso)  </t>
    </r>
  </si>
  <si>
    <r>
      <t xml:space="preserve">(8) RESUMEN DEL PROPÓSITO: </t>
    </r>
    <r>
      <rPr>
        <sz val="11"/>
        <color rgb="FFFF0000"/>
        <rFont val="Calibri"/>
        <family val="2"/>
        <scheme val="minor"/>
      </rPr>
      <t>(hasta 300 caracteres)</t>
    </r>
  </si>
  <si>
    <r>
      <t>(6) PAÍS AL QUE POSTULA:</t>
    </r>
    <r>
      <rPr>
        <sz val="11"/>
        <color rgb="FFFF0000"/>
        <rFont val="Calibri"/>
        <family val="2"/>
        <scheme val="minor"/>
      </rPr>
      <t xml:space="preserve"> (país)</t>
    </r>
  </si>
  <si>
    <r>
      <t xml:space="preserve">(7) POSTULACIÓN INDIVIDUAL O ASOCIADA: </t>
    </r>
    <r>
      <rPr>
        <sz val="11"/>
        <color rgb="FFFF0000"/>
        <rFont val="Calibri"/>
        <family val="2"/>
        <scheme val="minor"/>
      </rPr>
      <t>(individual o asociada)</t>
    </r>
  </si>
  <si>
    <r>
      <t xml:space="preserve">(1) PROPÓSITO DE LA INICIATIVA: </t>
    </r>
    <r>
      <rPr>
        <sz val="11"/>
        <color rgb="FFFF0000"/>
        <rFont val="Calibri"/>
        <family val="2"/>
        <scheme val="minor"/>
      </rPr>
      <t>(hasta 1000 caracteres)</t>
    </r>
  </si>
  <si>
    <r>
      <t xml:space="preserve">(2) DESCRIPCIÓN DE LOS BENEFICIARIOS </t>
    </r>
    <r>
      <rPr>
        <sz val="11"/>
        <color rgb="FFFF0000"/>
        <rFont val="Calibri"/>
        <family val="2"/>
        <scheme val="minor"/>
      </rPr>
      <t>(hasta 800 caracteres)</t>
    </r>
  </si>
  <si>
    <r>
      <t>(3) VALOR AGREGADO PARA LOS BENEFICIARIOS</t>
    </r>
    <r>
      <rPr>
        <sz val="11"/>
        <color theme="1"/>
        <rFont val="Calibri"/>
        <family val="2"/>
        <scheme val="minor"/>
      </rPr>
      <t xml:space="preserve"> </t>
    </r>
    <r>
      <rPr>
        <sz val="11"/>
        <color rgb="FFFF0000"/>
        <rFont val="Calibri"/>
        <family val="2"/>
        <scheme val="minor"/>
      </rPr>
      <t>(hasta 800 caracteres)</t>
    </r>
  </si>
  <si>
    <r>
      <t xml:space="preserve">(9) NIVEL DE ALINEACIÓN CON LAS POLÍTICAS PÚBLICAS: </t>
    </r>
    <r>
      <rPr>
        <sz val="11"/>
        <color rgb="FFFF0000"/>
        <rFont val="Calibri"/>
        <family val="2"/>
        <scheme val="minor"/>
      </rPr>
      <t>(hasta 1000 caracteres)</t>
    </r>
  </si>
  <si>
    <r>
      <rPr>
        <b/>
        <sz val="11"/>
        <color theme="1"/>
        <rFont val="Calibri"/>
        <family val="2"/>
        <scheme val="minor"/>
      </rPr>
      <t>(10) ASPECTOS LEGALES DE ELEGIBILIDAD DE LA INICIATIVA :</t>
    </r>
    <r>
      <rPr>
        <sz val="11"/>
        <color theme="1"/>
        <rFont val="Calibri"/>
        <family val="2"/>
        <scheme val="minor"/>
      </rPr>
      <t xml:space="preserve"> </t>
    </r>
    <r>
      <rPr>
        <sz val="11"/>
        <color rgb="FFFF0000"/>
        <rFont val="Calibri"/>
        <family val="2"/>
        <scheme val="minor"/>
      </rPr>
      <t>(hasta 200 caracteres)</t>
    </r>
  </si>
  <si>
    <r>
      <t xml:space="preserve">Total Proyecto (US$)
</t>
    </r>
    <r>
      <rPr>
        <b/>
        <sz val="11"/>
        <color theme="1" tint="0.249977111117893"/>
        <rFont val="Calibri"/>
        <family val="2"/>
        <scheme val="minor"/>
      </rPr>
      <t>[A]+[B]+[C]</t>
    </r>
  </si>
  <si>
    <r>
      <rPr>
        <b/>
        <sz val="11"/>
        <color theme="1" tint="0.249977111117893"/>
        <rFont val="Calibri"/>
        <family val="2"/>
        <scheme val="minor"/>
      </rPr>
      <t xml:space="preserve">[A] </t>
    </r>
    <r>
      <rPr>
        <b/>
        <sz val="11"/>
        <color rgb="FF000000"/>
        <rFont val="Calibri"/>
        <family val="2"/>
        <scheme val="minor"/>
      </rPr>
      <t>Cofinanciamiento solicitado al Programa AEA (US$)</t>
    </r>
  </si>
  <si>
    <r>
      <rPr>
        <b/>
        <sz val="11"/>
        <color theme="1" tint="0.34998626667073579"/>
        <rFont val="Calibri"/>
        <family val="2"/>
      </rPr>
      <t xml:space="preserve">[B] </t>
    </r>
    <r>
      <rPr>
        <b/>
        <sz val="11"/>
        <color rgb="FF000000"/>
        <rFont val="Calibri"/>
        <family val="2"/>
        <scheme val="minor"/>
      </rPr>
      <t>Aporte de Cofinanciamiento de la Entidad Proponente (US$)</t>
    </r>
  </si>
  <si>
    <r>
      <rPr>
        <b/>
        <sz val="11"/>
        <color theme="1" tint="0.34998626667073579"/>
        <rFont val="Calibri"/>
        <family val="2"/>
        <scheme val="minor"/>
      </rPr>
      <t xml:space="preserve">[C] </t>
    </r>
    <r>
      <rPr>
        <b/>
        <sz val="11"/>
        <color rgb="FF000000"/>
        <rFont val="Calibri"/>
        <family val="2"/>
        <scheme val="minor"/>
      </rPr>
      <t>Aporte de Cofinanciamiento de Entidad(es) Asociada(s) y otras fuentes (US$)</t>
    </r>
  </si>
  <si>
    <t>¿El aporte no monetario es menor o igual al 40 % del valor del cofinanciamiento del Programa AEA al proyecto?</t>
  </si>
  <si>
    <r>
      <t xml:space="preserve">Aporte de contrapartida (EP , EA y otras fuentes) (US$)
</t>
    </r>
    <r>
      <rPr>
        <b/>
        <sz val="11"/>
        <color theme="1" tint="0.34998626667073579"/>
        <rFont val="Calibri"/>
        <family val="2"/>
        <scheme val="minor"/>
      </rPr>
      <t>[B]+[C]</t>
    </r>
  </si>
  <si>
    <r>
      <t xml:space="preserve">Ha sido Entidad Desarrolladora de algún proyecto en la primera y/o segunda convocatoria del programa AEA? </t>
    </r>
    <r>
      <rPr>
        <sz val="11"/>
        <color rgb="FFFF0000"/>
        <rFont val="Calibri"/>
        <family val="2"/>
        <scheme val="minor"/>
      </rPr>
      <t>(si o no)</t>
    </r>
  </si>
  <si>
    <t>(Con la finalidad de que pueda rellenar de manera oportuna el siguiente formato recomendamos leer el documento: "Guía para la preparación de perfiles" de la tercera convocatoria del Programa AEA. El mismo que ha sido preparado para facilitar el llenado del presente formato.)</t>
  </si>
  <si>
    <r>
      <t xml:space="preserve">De manera complementaria a lo explicado sobre la iniciativa en el punto 14: "Financiamiento y rentabilidad", en esta etapa se requiere identificar los rubros  principales y tipo/s de gasto/s previstos en cada uno (de manera referencial) para el Proyecto. De igual manera para cada rubro se debe identificar los aporte de cofinanciamiento del Programa AEA, Entidad Proponente y Entidades Asociadas (de ser el caso). </t>
    </r>
    <r>
      <rPr>
        <sz val="11"/>
        <color rgb="FF000000"/>
        <rFont val="Calibri"/>
        <family val="2"/>
        <scheme val="minor"/>
      </rPr>
      <t xml:space="preserve">De resultar seleccionado, este monto total de "Aporte cofinanciamiento solicitado al Programa AEA" será el máximo a ser cofinanciado por el Programa. Los rubros, tipos de gastos y montos para cada rubro son referenciales y pueden ser ajustados en la etapa 2. El presente presupuesto debe realizarse con el valor de venta, sin incluir el impuesto general a las ventas o al valor agregado. </t>
    </r>
  </si>
  <si>
    <t>¿El cofinanciamiento solicitado al Programa AEA es mayor o igual a 100,000 US$?</t>
  </si>
  <si>
    <t>¿El cofinanciamiento solicitado al Programa AEA es menor o igual  a 250,000 US$?</t>
  </si>
  <si>
    <r>
      <t xml:space="preserve">FUENTES: </t>
    </r>
    <r>
      <rPr>
        <sz val="11"/>
        <color rgb="FFFF0000"/>
        <rFont val="Calibri"/>
        <family val="2"/>
        <scheme val="minor"/>
      </rPr>
      <t>(de ser necesario, escribir fuentes que ayuden a justificar el nivel de alineción de su propuesta)</t>
    </r>
  </si>
  <si>
    <r>
      <t xml:space="preserve">(13) SOSTENIBILIDAD ECONÓMICA E IMPACTOS / RIESGOS ASOCIADOS: </t>
    </r>
    <r>
      <rPr>
        <sz val="11"/>
        <color rgb="FFFF0000"/>
        <rFont val="Calibri"/>
        <family val="2"/>
        <scheme val="minor"/>
      </rPr>
      <t>(hasta 1500 caracteres)</t>
    </r>
  </si>
  <si>
    <r>
      <t xml:space="preserve">(11) SOSTENIBILIDAD SOCIAL E IMPACTOS / RIESGOS ASOCIADOS: </t>
    </r>
    <r>
      <rPr>
        <sz val="11"/>
        <color rgb="FFFF0000"/>
        <rFont val="Calibri"/>
        <family val="2"/>
        <scheme val="minor"/>
      </rPr>
      <t>(hasta 1500 caracteres)</t>
    </r>
  </si>
  <si>
    <r>
      <t xml:space="preserve">(12) SOSTENIBILIDAD CLIMÁTICA E IMPACTOS / RIESGOS AMBIENTALES ASOCIADOS: </t>
    </r>
    <r>
      <rPr>
        <sz val="11"/>
        <color rgb="FFFF0000"/>
        <rFont val="Calibri"/>
        <family val="2"/>
        <scheme val="minor"/>
      </rPr>
      <t>(hasta 1500 caracteres)</t>
    </r>
  </si>
  <si>
    <t>Incendio en el local donde funciona la micro empresa</t>
  </si>
  <si>
    <t>Robo de equipo y materiales de trabajo</t>
  </si>
  <si>
    <t>Extintores contra incendio,señalización, formación del personal para actuar en caso de incendios,contar con un plan de evacuación</t>
  </si>
  <si>
    <t xml:space="preserve">Equipos de alarma para protección del taller,Manual de Procedimientos internos de actuación para seguridad del local,Formación del personal
</t>
  </si>
  <si>
    <t xml:space="preserve">Se mantienen las perspectivas de crecimiento económico del país y regionales, </t>
  </si>
  <si>
    <t xml:space="preserve">se mantiene constante el interés de los proveedores de escalar sus ventas,  </t>
  </si>
  <si>
    <t>no hay  declaración de emergencias por fenómenos de origen natural o antrópicos</t>
  </si>
  <si>
    <t>Se mantiene constante el interés hacía productos sensibles al medioambiente</t>
  </si>
  <si>
    <t>El entorno politico se mantiene estable</t>
  </si>
  <si>
    <t>evitar, donde posible, actiivdades en zonas arriesgadas en periodo de lluvia. Fortalecer respaldo comunitario</t>
  </si>
  <si>
    <t>Fortalecer respaldo de las comunidades</t>
  </si>
  <si>
    <t>Buscar comprometer formalmente a los proveedores</t>
  </si>
  <si>
    <t>Sensibilización comunitaria</t>
  </si>
  <si>
    <t>Buscar comprometer formalmente a los empresarios, incentivarlos con el retorno económico de las actividades</t>
  </si>
  <si>
    <t>Falta de aceptación de creación de competencia en el mercado</t>
  </si>
  <si>
    <t>Diversificar cuanto más se pueda los productos ofrecidos (estrategia Oceano Azul)</t>
  </si>
  <si>
    <t>se monitorea la situación economica del país a lo largo de la duración del proyecto</t>
  </si>
  <si>
    <t>Dar seguimiento a la financiera</t>
  </si>
  <si>
    <t>No Respeto de la planificación por parte de los empresarios</t>
  </si>
  <si>
    <t>Los desembolsos no se realizan según lo programado.</t>
  </si>
  <si>
    <r>
      <rPr>
        <b/>
        <sz val="11"/>
        <color theme="1"/>
        <rFont val="Calibri"/>
        <family val="2"/>
        <scheme val="minor"/>
      </rPr>
      <t xml:space="preserve">IEA REPORT: Pico Solar PV Systems for Remote Homes
</t>
    </r>
    <r>
      <rPr>
        <sz val="11"/>
        <color theme="1"/>
        <rFont val="Calibri"/>
        <family val="2"/>
        <scheme val="minor"/>
      </rPr>
      <t xml:space="preserve">http://www.iea-pvps.org/fileadmin/dam/public/report/technical/rep9_12_PVPS_Pico_Solar_PV_Systems_apr13.pdf
</t>
    </r>
    <r>
      <rPr>
        <b/>
        <sz val="11"/>
        <color theme="1"/>
        <rFont val="Calibri"/>
        <family val="2"/>
        <scheme val="minor"/>
      </rPr>
      <t>LIGHTING AFRICA PROGRAMME</t>
    </r>
    <r>
      <rPr>
        <sz val="11"/>
        <color theme="1"/>
        <rFont val="Calibri"/>
        <family val="2"/>
        <scheme val="minor"/>
      </rPr>
      <t xml:space="preserve">
https://www.lightingafrica.org/
</t>
    </r>
    <r>
      <rPr>
        <b/>
        <sz val="11"/>
        <color theme="1"/>
        <rFont val="Calibri"/>
        <family val="2"/>
        <scheme val="minor"/>
      </rPr>
      <t>ENDEV PERÚ</t>
    </r>
    <r>
      <rPr>
        <sz val="11"/>
        <color theme="1"/>
        <rFont val="Calibri"/>
        <family val="2"/>
        <scheme val="minor"/>
      </rPr>
      <t xml:space="preserve">
http://www.endevperu.org/#!que-hacemos/c177u
</t>
    </r>
    <r>
      <rPr>
        <b/>
        <sz val="11"/>
        <color theme="1"/>
        <rFont val="Calibri"/>
        <family val="2"/>
        <scheme val="minor"/>
      </rPr>
      <t>BUEN POWER PERÚ</t>
    </r>
    <r>
      <rPr>
        <sz val="11"/>
        <color theme="1"/>
        <rFont val="Calibri"/>
        <family val="2"/>
        <scheme val="minor"/>
      </rPr>
      <t xml:space="preserve">
http://www.buenpower.com/
</t>
    </r>
    <r>
      <rPr>
        <b/>
        <sz val="11"/>
        <color theme="1"/>
        <rFont val="Calibri"/>
        <family val="2"/>
        <scheme val="minor"/>
      </rPr>
      <t>ENERGÍA INNOVADORA</t>
    </r>
    <r>
      <rPr>
        <sz val="11"/>
        <color theme="1"/>
        <rFont val="Calibri"/>
        <family val="2"/>
        <scheme val="minor"/>
      </rPr>
      <t xml:space="preserve">
http://www.energiainnovadora.com/fotovoltaica.htm</t>
    </r>
  </si>
  <si>
    <t>Propósito: dinamizar el mercado de sistemas fotovoltaicos para el uso domestico y público en las regiones de Arequipa y Apurimac.En las zonas existen comunidades que no tienen acceso a electricidad debido a su lejanía y dispersión, los sistemas fotovoltaicos son una solución rápida y sostenible para el remplazo de sistemas de iluminación tradicionales.Sin embargo existe una debilidad general de la demanda y oferta en el mercado de sistemas fotovoltaicos.Oferta: falta de optimización y planificación de los procesos de los empresarios identificados;falta de diversificación de la oferta.Demanda: falta de recursos y conocimientos. El mercado sufre un contexto no sensibilizado sobre el tema.Por ello, oferta: se capacitarán emprendedores de la zona de intervención en la elaboración de un plan de mejora y ampliación de mercado y se fomentarán nuevos emprendimientos para ampliar la oferta.Demanda: se sensibilizará y empoderará la demanda comunitaria y el interés de las autoridades locales.</t>
  </si>
  <si>
    <t>En las zonas se utilizan mecheros, velas y pilas para iluminarse que representan un riesgo para la salud. La iniciativa dinamiza el mercado y garantiza la accesibilidad a sistemas fotovoltaicos cuyo uso disminuye las molestias visuales, respiratorias y accidentes intradomiciliarios. Son equipos de bajo costo, reducen los gastos para la energía tradicional, fáciles de instalar, de tamaño y peso reducido, requieren muy bajo mantenimiento, ideales  para zonas aisladas y de difícil acceso. El producto mejora las condiciones para la educación y el acceso a la comunicación, favorece procesos productivos y negocios.
Evaluaciones de campo en contextos similares y estudios especializados desarrollados por instituciones públicas y privadas confirman que las mujeres valoran todos estos beneficios.</t>
  </si>
  <si>
    <t>Se usarán soluciones de iluminación LED con energía solar fotovoltaica. Se focalizará principalmente a la distribución de lámparas solares y de sistemas pico fotovoltaicos, equipos muy compactos y de fácil instalación. Este tipo de sistemas ya ha sido probado y validado en otros proyectos de cooperación y desarrollo en otros paises.Asímismo organizaciones públicas y privadas han difundido la tecnología en el país en contextos parecidos al área de intervención (ver enlaces).En las mismas zonas el estado se propone difundir el mismo producto, sin embargo la demanda latente es todavía muy amplia.</t>
  </si>
  <si>
    <t>Las soluciones de iluminación propuestas tienen  una serie de ventajas que favorecen su implantación por la realidad socio-ambiental del área de implementación:
Capacidad y disponibilidad de pago: se trata de equipos de bajo costo comparados con equipos convencionales, lo que facilita su adquisición por parte de usuarios con escasos recursos, en particular las mujeres. Los emprendimientos cuentan con el conocimiento de la zona así como de un reconocimiento por parte de las poblaciones locales que permite el uso de estrategias de venta en línea con la disponibilidad económica de las beneficiarias(cuotas). Existe una capacidad de ahorro entre las beneficiarias que aumentará con la canalización de recursos ahorrados para la compra de combustible para la iluminación tradicional.
Condiciones de mercado existentes, condiciones geográficas y logísticas: la instalación puede realizarla el mismo usuario con una pequeña capacitación. Los equipos son de tamaño y peso reducido y requieren muy bajo mantenimiento, ideal  para zonas aisladas y de difícil acceso, donde existe gran dispersión de beneficiarios. La portabilidad del sistema permite su uso durante las caminatas y otras actividades al aire libre.
Género y preferencias sociales: las mujeres, beneficiarias directas, fortalecerán su rol en el hogar y en la comunidad. La sensibilización de las comunidades  sobre las características del producto se dará aprovechando de las redes relacionales de las lideresas, lo cual permite incentivar mecanismos de confianza que favorecen la compra y distribución del producto.
Condiciones climáticas: la tecnología solar es apropiada ya que en la zonas existe suficiente recurso solar durante todo el año (de 4,5 a 6,5 kWh/m2 en la región Apurímac, y de 4,5 a 7,5 kWh/m2 en la región Arequipa, según datos del Atlas Solar del Perú2), para poder alimentar las cargas de iluminación previstas. Para las demás condiciones ambientales (altura, humedad, temperatura) los equipos responden correctamente.</t>
  </si>
  <si>
    <t>Beneficiarios:200 Mujeres de la base de la pirámide de zonas rurales y periurbanas de las regiones de Apurímac y Arequipa no tienen acceso a electricidad por su lejanía y dispersión, teniendo la necesidad de utilizar mecheros, velas y pilas para iluminarse. Sensibilizadas y empoderadas adquieren sistemas fotovoltaicos adecuados a sus exigencias.Contarán con nuevos recursos.Fortalecerán su rol en las comunidades con capacitaciones en incidencia política.Desarrollarán estrategias para la implementación de emprendimientos inclusivos.
2 empresarios capacitados mejoran la oferta de sistemas fotovoltaicos
Beneficiarios indirectos:1000 personas integrantes de las familias de las destinatarias.
Autoridades sensibilizadas e incentivadas destinan recursos a la adquisición de sistemas fotovoltaicos</t>
  </si>
  <si>
    <t>En las zonas de intervención existen iniciativas privadas que comercializan productos similares. Los emprendimientos fortalecidos, sin embargo, aprovecharán de nichos de mercado que no se encuentran cubiertos, debido a los escasos recursos, distancia y dispersión de los potenciales clientes. La iniciativa permitirá la difusión de sistemas fotovoltaicos a precios competitivos gracias a la optimización de los procesos, además de dirigirse a zonas no contempladas apoyándose a miembros claves de las comunidades, cuales las lideresas locales. Existen programas nacionales como el “Programa Masivo con Sistemas fotovoltaicos” desarrollado por DGER-MEM que en el departamento de Apurímac atenderá 15,153 viviendas y en el departamento de Arequipa 18,118 viviendas. Sin embargo la demanda potencial es mucho más amplia dado que en Apurímac y Arequipa las viviendas que no tienen alumbramiento eléctrico llegan a 45,492 y 45,149, respectivamente.</t>
  </si>
  <si>
    <t>Con la iniciativa se busca involucrar directamente todos los actores que integran la cadena de valor de sistemas fotovoltaicos en su totalidad. Los emprendedores reforzarán su estrategia de abastecimiento y almacenamiento. Se ampliará la cartera de proveedores para los emprendedores, así como sus canales de comercialización. Las beneficiarias se involucrarán en todas etapas de la iniciativa. Serán sensibilizadas sobre las características e impactos del producto, además de involucrarse directamente en la sensibilización comunitaria y de las autoridades locales. Se seleccionarán aquellas beneficiarias que puedan después desarrollar su propio emprendimiento inclusivo para poder a su vez participar de la comercialización y difusión del producto, que generará por un lado la ampliación de oferta de sistemas fotovoltaicos y, por el otro, permitirá la generación de ingresos a través de los emprendimientos productivos que entrarán en la cadena de valor de sistemas fotovoltaicos.</t>
  </si>
  <si>
    <t>Existe consenso de que el acceso a energía eléctrica ayude el desarrollo sostenible y la reducción de pobreza, como planteado en los OM.El uso de energías limpias es indispensable para la reducción de emisiones de gases contaminantes.Perú, el Ministerio de Energía y Minas, promueve la electrificación rural mediante sistemas de energía fotovoltaica, realizada mediante subastas, licitaciones y concursos públicos, y focalizada en la electrificación de viviendas, centros de salud y escuelas.La Ley n.28749 orienta las inversiones hacia zonas con menor cobertura eléctrica y las de mayor índice de pobreza, promoviendo el uso de energías renovables.El PNER periodo2015/2024 promueve la utilización de las energías renovables para la electrificación de zonas aisladas. Los Planes de desarrollo regional concertado de Arequipa y Apurímac destacan la importancia de ampliar la cobertura eléctrica en particular en zonas rurales, del uso de energías limpias y una cultura de protección del medioambiente.</t>
  </si>
  <si>
    <r>
      <rPr>
        <b/>
        <sz val="11"/>
        <color theme="1"/>
        <rFont val="Calibri"/>
        <family val="2"/>
        <scheme val="minor"/>
      </rPr>
      <t>PLAN NACIONAL DE ELECTRIFICACIÓN RURAL 2015-2024 PERU</t>
    </r>
    <r>
      <rPr>
        <sz val="11"/>
        <color theme="1"/>
        <rFont val="Calibri"/>
        <family val="2"/>
        <scheme val="minor"/>
      </rPr>
      <t xml:space="preserve">
http://dger.minem.gob.pe/Proyectos_pner2015.aspx
</t>
    </r>
    <r>
      <rPr>
        <b/>
        <sz val="11"/>
        <color theme="1"/>
        <rFont val="Calibri"/>
        <family val="2"/>
        <scheme val="minor"/>
      </rPr>
      <t>LEY GENERAL DE ELECTRIFICACIÓN RURAL</t>
    </r>
    <r>
      <rPr>
        <sz val="11"/>
        <color theme="1"/>
        <rFont val="Calibri"/>
        <family val="2"/>
        <scheme val="minor"/>
      </rPr>
      <t xml:space="preserve">
http://www2.osinerg.gob.pe/MarcoLegal/pdf/LEY.28749.pdf
</t>
    </r>
    <r>
      <rPr>
        <b/>
        <sz val="11"/>
        <color theme="1"/>
        <rFont val="Calibri"/>
        <family val="2"/>
        <scheme val="minor"/>
      </rPr>
      <t>PLAN DE DESARROLLO REGIONAL APURIMAC</t>
    </r>
    <r>
      <rPr>
        <sz val="11"/>
        <color theme="1"/>
        <rFont val="Calibri"/>
        <family val="2"/>
        <scheme val="minor"/>
      </rPr>
      <t xml:space="preserve">
http://www.ceplan.gob.pe/sites/default/files/Documentos/pdf/plan/PDRC/PDRC_APURIMAC.pdf
</t>
    </r>
    <r>
      <rPr>
        <b/>
        <sz val="11"/>
        <color theme="1"/>
        <rFont val="Calibri"/>
        <family val="2"/>
        <scheme val="minor"/>
      </rPr>
      <t>PLAN DE DESARROLLO REGIONAL AREQUIPA</t>
    </r>
    <r>
      <rPr>
        <sz val="11"/>
        <color theme="1"/>
        <rFont val="Calibri"/>
        <family val="2"/>
        <scheme val="minor"/>
      </rPr>
      <t xml:space="preserve">
http://www.regionarequipa.gob.pe/index.php/planeamiento-y-organizacion/planes-de-desarrollo/plan-desarrollo-concertado</t>
    </r>
  </si>
  <si>
    <t>La iniciativa fomentará la creación de emprendimientos que comercializarán sistemas fotovoltaicos, a través de la capacitación en Gestión Empresarial con enfoque en negocios inclusivos de 15 mujeres seleccionadas entre las beneficiarias según su interés y potencialidades de éxito.La creación de emprendimientos en zonas rurales aisladas permitirá la difusión de la tecnología en zonas de fuerte dispersión de beneficiarias.El mercado potencial de dichos emprendimientos está constituido por las viviendas que no han sido cubiertas por la oferta existente de sistemas fotovoltaicos;además se investigarán los mercados potenciales para la difusión de otras tecnologías de energías limpias complementarias en las regiones rurales.Se identificarán los proveedores de sistemas fotovoltaicos a nivel nacional para los dos emprendimientos identificados para la presente iniciativa.El directorio será utilizable por los nuevos emprendimientos que se quiere fomentar.
Se desarrollará un estudio para identificar las estrategias y los factores que facilitan la adopción (tenencia y uso) de sistemas fotovoltaicos.El estudio tendrá un alcance nacional favoreciendo el escalamiento del producto.
Se desarrollará un estudio para la identificación de fondos locales, regionales, nacionales e internacionales para fomentar por un lado el desarrollo de emprendimiento para la producción y comercialización y, por el otro, la adquisición de la tecnología.Dichos fondos permitirán ampliar el mercado a los pobladores que no se beneficiarán directamente por la iniciativa.
Se generará una estrategia de ahorro a la cual participarán las beneficiarias del proyecto que, una vez validada, asegurará su replicabilidad en zonas similares a la de intervención.Esta actividad puede tener una importancia cabal dado que tiene como objetivo facilitar el acceso a tecnologías, a partir de la base de la población, sin afectar la frágil economía de este eslabón, permitiendo ampliar el mercado de manera importante y sostenible.</t>
  </si>
  <si>
    <t>El impacto social en el corto plazo es dado por la sensibilización en las comunidades sobre el tema de las energías renovables, mejoras en las condiciones de salud y de la calidad de la vida en adquirir la tecnología. La sustitución de fuentes de alumbramiento tradicionales con sistemas fotovoltaicos reduce el impacto sobre la salud de los integrantes de las familias de las beneficiarias gracias a una reducción de emisiones de gases intradomiciliarias. La sostenibilidad del impacto social de la iniciativa es garantizada por la asistencia técnica a las organizaciones de la sociedad civil para que puedan participar activamente en las políticas de desarrollo local. El riesgo asociado es constituido por la no voluntad por parte de las autoridades locales de colaborar con la iniciativa; para mitigar el riesgo se realizarán talleres con las autoridades locales para la sensibilización sobre el tema de ciudadanía participativa y sobre el tema ambiental. Además, durante toda la ejecución del proyecto, se buscará la colaboración de aquellas entidades públicas y privadas interesadas en el tema con el fin de instaurar relaciones para asegurar la replicabilidad del proyecto. El proyecto tiene un marcado enfoque de género. Por consecuencia otro riesgo asociado a la iniciativa son comportamientos de machismo que puedan impedir el involucramiento de las beneficiarias. Por ello se ejecutarán campañas de sensibilización que involucren tanto a las mujeres como a los hombres.</t>
  </si>
  <si>
    <t>Se substituirán las fuentes de iluminación tradicional con tecnologías de energía limpia lo cual contribuirá a la diminución de emisiones de gases de efecto invernadero.
Promoviendo la dinamización del mercado se busca difundir la tecnología a lo largo del tiempo de manera sostenible asegurando un escalamiento de la reducción del impacto ambiental.
La iniciativa incluye actividades de sensibilización medioambiental con el fin de crear una cultura de protección del medioambiente en las comunidades de las zonas de referencia. Se fomentará en las beneficiarias y sus comunidades una actitud adecuada a generar modelos de comportamiento respetuosos del clima.
Las organizaciones sociales serán capacitadas para fomentar el compromiso de las autoridades locales en invertir recursos para la difusión de energía solar.
El riesgo más importante asociado a la difusión de sistemas fotovoltaicos está asociado a la dispersión del material de los productos comercializados. Los dos empresarios identificados, los nuevos microemprendimientos así como las beneficiarias serán capacitadas sobre el correcto desecho de las tecnologías o parte del producto de manera que se pueda reducir el impacto ambiental a lo largo del tiempo provocado por el culminar del ciclo de vida del producto. Por la misma razón se dará importancia al servicio post-venta y al abastecimiento de repuestos.</t>
  </si>
  <si>
    <t xml:space="preserve">Se fortalecerán las capacidades en los procesos de dos empresarios, permitiéndoles utilizar nuevas técnicas al finalizar el proyecto. El enfoque en mejora continua da sostenibilidad per se.Se fomentarán emprendimientos con enfoque en negocio inclusivo a gestión democrática que permitirán a las beneficiarias de las zonas de intervención generar nuevos recursos y ampliar la oferta de productos solares.El riesgo está en las difíciles dinámicas asociativas.Por ello se buscará del primer momento fortalecer un espíritu de colaboración y resolución de conflictos al interior del grupo.
Las beneficiarias se organizarán en grupos de ahorro y se promoverá una cultura de ahorro e inversión en energías limpias que favorezcan un desarrollo sostenible.Esta actividad tendrá una importancia cabal por su objetivo de facilitar el acceso a tecnologías, a partir de la base de la población, sin afectar la frágil economía de este eslabón, fortaleciendo de esta forma el lado de la demanda de la cadena de valor.El riesgo está en eventuales emergencia que no permitan direccionar el ahorro a la compra de la tecnología.Por ello se fomenta el involucramiento de las autoridades públicas para que puedan suportar la adquisición. Además los grupos de ahorro incluyen la creación de un fondo solidario para emergencias.
Se dará asistencia técnica a las organizaciones sociales de mujeres para hacer incidencia para la creación de fondos e incentivos que favorezcan la adopción de sistemas fotovoltaicos.
</t>
  </si>
  <si>
    <t>El modelo de negocio a continuación se refiere a los dos emprendimientos identificados en las zonas que serán fortalecidos por la iniciativa.
Segmentación de beneficiarios. 200 Mujeres de zonas rurales y periurbanas de las provincias de Apurímac y Arequipa que no tienen acceso a electricidad 
Propuesta de valor. Sistemas fotovoltaicos para familias de zonas rurales que no tienen alumbrado eléctrico por la red pública. La tecnología es adecuada a sus exigencias y disponibilidad económica.Al principio el negocio se focalizará en la distribución de lámparas solares y sistemas pico fotovoltaicos,equipos compactos, de fácil instalación y bajo mantenimiento,ideales para el transporte en zonas rurales aisladas de difícil acceso.
Canales de comunicación y promoción: cuñas radiales, afiches y talleres demostrativos. Promoción por las lideresas.Generación de canales directos y de mecanismos de confianza.
Ingresos: venta de sistemas fotovoltaicos, accesorios relacionados y repuestos; incentivos públicos.
Costos principales:abastecimiento, almacenamiento, promoción y distribución del producto. Estrategias para reducir el costo: ampliación de la cartera de proveedores y eliminación de intermediarios.Promoción enfocada hacia potenciales nichos de mercado.Minimizar costos de transporte.
Recursos claves: sistemas fotovoltaicos, tienda de distribución, lugar de abastecimiento, recursos para la promoción, fuerza de venta, transporte.
Actividades claves: estudio de mercado, compra sistemas fotovoltaicos, sensibilización, promoción, venta, atención post-venta.
Entorno político-administrativo favorable: Ley Nº 28749, Plan Maestro de Electrificación Rural con Energía Renovable, PNER PERIODO 2015 – 2024, Planes de Desarrollo Regional promueven el uso de energía solar.
Aliados claves: Proveedores, entes locales, lideresas.
Modelo de crecimiento: diferenciación de productos y accesorios para responder a nuevas exigencias;mercado de repuestos para la atención post-venta;estudio de mercado.</t>
  </si>
  <si>
    <t>Consultorías, asesorías y similares</t>
  </si>
  <si>
    <t>Personal</t>
  </si>
  <si>
    <t>Viajes</t>
  </si>
  <si>
    <t>Alimentos y bebidas</t>
  </si>
  <si>
    <t>Alquileres</t>
  </si>
  <si>
    <t>Materiales e insumos</t>
  </si>
  <si>
    <t>Publicidad y  difusión</t>
  </si>
  <si>
    <t xml:space="preserve">Otros gastos </t>
  </si>
  <si>
    <t>Asociación Solidaridad Países Emergentes - ASPEm</t>
  </si>
  <si>
    <t xml:space="preserve">ASPEm </t>
  </si>
  <si>
    <t>01826441</t>
  </si>
  <si>
    <t>María Esther</t>
  </si>
  <si>
    <t>Zevallos León</t>
  </si>
  <si>
    <t>07718149</t>
  </si>
  <si>
    <t xml:space="preserve">Calle Coronel Zegarra N° 270 </t>
  </si>
  <si>
    <t>Lima - Jesús María</t>
  </si>
  <si>
    <t>Perú</t>
  </si>
  <si>
    <t>0051-265-9448</t>
  </si>
  <si>
    <t>mzevallos@aspem.org.pe</t>
  </si>
  <si>
    <t>0051-266-0504</t>
  </si>
  <si>
    <t>www.aspemitalia.it/es/</t>
  </si>
  <si>
    <t>no</t>
  </si>
  <si>
    <t>28 años</t>
  </si>
  <si>
    <t>x</t>
  </si>
  <si>
    <t>Mercado de Sistemas Fotovoltaicos en Apurímac y Arequipa</t>
  </si>
  <si>
    <t>15meses</t>
  </si>
  <si>
    <t>Individual</t>
  </si>
  <si>
    <t xml:space="preserve"> Dinamizar el mercado de sistemas fotovoltaicos para el uso domestico y público en las regiones de Arequipa y Apurimac.En las zonas sin acceso a electricidad, los sistemas fotovoltaicos son una solución rápida y sostenible para el remplazo de sistemas de iluminación tradicionales.</t>
  </si>
  <si>
    <t>Oferta y demanda de sistemas fotovoltaicos</t>
  </si>
  <si>
    <t>No aplica</t>
  </si>
  <si>
    <t>Veronica</t>
  </si>
  <si>
    <t>Dal Moro</t>
  </si>
  <si>
    <t>YA5913318</t>
  </si>
  <si>
    <t>Post-grado</t>
  </si>
  <si>
    <t>Calle Mariano Cornejo 780</t>
  </si>
  <si>
    <t>Lima</t>
  </si>
  <si>
    <t>vdalmoro@aspe.org.pe</t>
  </si>
  <si>
    <t>Coordinador</t>
  </si>
  <si>
    <t>3: rendicontación proyectos; evaluación proyecto de microfinanza; proyecto de desarrollo econonomico y dinamizacion de negocios</t>
  </si>
  <si>
    <t>Emprendedores implementan PN y aumentan ventas de cocinas mejoradas a más de 100%. Escalamiento empresarial de cocinas mejoradas ENDEV</t>
  </si>
  <si>
    <t>Los emprendimientos que se quieren fortalecer cuentan con parciales fuentes de financiamiento que permiten cubrir los gastos de abastecimiento y almacenamiento. Sin embargo se necesita invertir en canales de comercialización y estrategia de difusión del producto que permita la adquisición de los sistemas fotovoltaicos por parte de las beneficiarias de la iniciativa, que son mujeres de zonas rurales y periurbanas de la base de la pirámide socioeconómicas. Los emprendedores venderán sistemas fotovoltaicos a 200 beneficiarias. Además se quiere fomentar la iniciativa pública y la creación de un fondo para brindar incentivos para colaborar en la adquisición de la tecnología. Los riesgos de liquidez para los empresarios se encuentran principalmente en la perdida de sus canales de financiamiento. Por ello se quiere mejorar los procesos del emprendimiento en su totalidad, lo que incluye también una ampliación de la cartera de posibles fuentes de financiamiento. En todo este proceso los empresarios contarán con el soporte técnico y las actividades promovidas en conjunto con la institución proponente. 
La iniciativa en su totalidad permitirá a todas las beneficiarias de generar nuevos recursos a través de la constitución de grupos de ahorro e identificación de fuentes de financiamientos como los incentivos públicos. Los costos de la iniciativa se refieren al personal de la institución, especificadamente un/a coordinador/a, asisten administrativo, comunicador/a. Se necesitarán consultorías de expertos en temas cuales monitoreo, promotores de campo, estudio de mercado, plan de marketing, gestión empresarial, generación de ahorro, para el estudio sobre los factores que facilitan la adopción (tenencia y uso) de la tecnología, incidencia política, para la elaboración de la línea de base y auditoría y para un estudio para identificar nuevas fuentes de financiamiento que se direccionará a las autoridades locales de las zonas de intervención para seguir apoyando la dinamización del mercado de sistemas fotovoltaicos y, más en general, la distribución de productos de energía limpia. Los gastos de personal y consultorías estarán compartidos entre la institución proponente y el fondo al cual se está solicitando el financiamiento. La institución proponente apoyará como contrapartida también en casi todos los rubros detallados en el presupuesto que se encuentra en la presente solicitud. Al mismo tiempo se pide a los empresarios que puedan aportar con todos los gastos que se generarán al interior del emprendimiento.
La institución cuenta con una historia larga de implementación de acciones donde siempre ha demostrado asegurar el cumplimiento de sus compromisos económicos.Siempre se ha trabajado buscando la participación económica de todos los actores involucrados en las acciones llevadas a cabo.
En el caso de dificultades en el financiamiento la institución siempre ha garantizado ex ante los financiamientos recibidos</t>
  </si>
</sst>
</file>

<file path=xl/styles.xml><?xml version="1.0" encoding="utf-8"?>
<styleSheet xmlns="http://schemas.openxmlformats.org/spreadsheetml/2006/main">
  <numFmts count="3">
    <numFmt numFmtId="164" formatCode="General_)"/>
    <numFmt numFmtId="165" formatCode="[$$-409]#,##0"/>
    <numFmt numFmtId="166" formatCode="[$$-409]#,##0_ ;[Red]\-[$$-409]#,##0\ "/>
  </numFmts>
  <fonts count="21">
    <font>
      <sz val="11"/>
      <color theme="1"/>
      <name val="Calibri"/>
      <family val="2"/>
      <scheme val="minor"/>
    </font>
    <font>
      <sz val="11"/>
      <color rgb="FFFF0000"/>
      <name val="Calibri"/>
      <family val="2"/>
      <scheme val="minor"/>
    </font>
    <font>
      <b/>
      <sz val="11"/>
      <color theme="1"/>
      <name val="Calibri"/>
      <family val="2"/>
      <scheme val="minor"/>
    </font>
    <font>
      <sz val="12"/>
      <name val="Helv"/>
    </font>
    <font>
      <b/>
      <sz val="20"/>
      <color theme="1"/>
      <name val="Calibri"/>
      <family val="2"/>
      <scheme val="minor"/>
    </font>
    <font>
      <sz val="11"/>
      <color theme="1"/>
      <name val="Calibri"/>
      <family val="2"/>
      <scheme val="minor"/>
    </font>
    <font>
      <b/>
      <sz val="11"/>
      <color rgb="FF000000"/>
      <name val="Calibri"/>
      <family val="2"/>
      <scheme val="minor"/>
    </font>
    <font>
      <sz val="11"/>
      <color rgb="FF000000"/>
      <name val="Calibri"/>
      <family val="2"/>
      <scheme val="minor"/>
    </font>
    <font>
      <b/>
      <sz val="11"/>
      <color theme="1" tint="0.499984740745262"/>
      <name val="Calibri"/>
      <family val="2"/>
      <scheme val="minor"/>
    </font>
    <font>
      <sz val="11"/>
      <color theme="1" tint="0.499984740745262"/>
      <name val="Calibri"/>
      <family val="2"/>
      <scheme val="minor"/>
    </font>
    <font>
      <sz val="11"/>
      <color theme="1" tint="0.249977111117893"/>
      <name val="Calibri"/>
      <family val="2"/>
      <scheme val="minor"/>
    </font>
    <font>
      <b/>
      <sz val="9"/>
      <color theme="1" tint="0.249977111117893"/>
      <name val="Calibri"/>
      <family val="2"/>
      <scheme val="minor"/>
    </font>
    <font>
      <b/>
      <sz val="7"/>
      <color theme="1"/>
      <name val="Times New Roman"/>
      <family val="1"/>
    </font>
    <font>
      <u/>
      <sz val="11"/>
      <color theme="10"/>
      <name val="Calibri"/>
      <family val="2"/>
      <scheme val="minor"/>
    </font>
    <font>
      <sz val="11"/>
      <color theme="1"/>
      <name val="Calibri"/>
      <family val="2"/>
    </font>
    <font>
      <b/>
      <sz val="10"/>
      <color theme="1"/>
      <name val="Calibri"/>
      <family val="2"/>
      <scheme val="minor"/>
    </font>
    <font>
      <sz val="10"/>
      <color rgb="FFFF0000"/>
      <name val="Calibri"/>
      <family val="2"/>
      <scheme val="minor"/>
    </font>
    <font>
      <sz val="10"/>
      <color theme="1"/>
      <name val="Calibri"/>
      <family val="2"/>
      <scheme val="minor"/>
    </font>
    <font>
      <b/>
      <sz val="11"/>
      <color theme="1" tint="0.34998626667073579"/>
      <name val="Calibri"/>
      <family val="2"/>
      <scheme val="minor"/>
    </font>
    <font>
      <b/>
      <sz val="11"/>
      <color theme="1" tint="0.249977111117893"/>
      <name val="Calibri"/>
      <family val="2"/>
      <scheme val="minor"/>
    </font>
    <font>
      <b/>
      <sz val="11"/>
      <color theme="1" tint="0.34998626667073579"/>
      <name val="Calibri"/>
      <family val="2"/>
    </font>
  </fonts>
  <fills count="10">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9" tint="-0.249977111117893"/>
        <bgColor indexed="64"/>
      </patternFill>
    </fill>
    <fill>
      <patternFill patternType="solid">
        <fgColor theme="2" tint="-0.249977111117893"/>
        <bgColor indexed="64"/>
      </patternFill>
    </fill>
    <fill>
      <patternFill patternType="solid">
        <fgColor theme="4" tint="0.59999389629810485"/>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bottom/>
      <diagonal/>
    </border>
    <border>
      <left/>
      <right/>
      <top style="thin">
        <color indexed="64"/>
      </top>
      <bottom style="medium">
        <color indexed="64"/>
      </bottom>
      <diagonal/>
    </border>
    <border>
      <left/>
      <right/>
      <top style="thin">
        <color indexed="64"/>
      </top>
      <bottom style="thin">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top style="medium">
        <color indexed="64"/>
      </top>
      <bottom style="thin">
        <color indexed="64"/>
      </bottom>
      <diagonal/>
    </border>
    <border>
      <left/>
      <right/>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s>
  <cellStyleXfs count="4">
    <xf numFmtId="0" fontId="0" fillId="0" borderId="0"/>
    <xf numFmtId="164" fontId="3" fillId="0" borderId="0"/>
    <xf numFmtId="9" fontId="5" fillId="0" borderId="0" applyFont="0" applyFill="0" applyBorder="0" applyAlignment="0" applyProtection="0"/>
    <xf numFmtId="0" fontId="13" fillId="0" borderId="0" applyNumberFormat="0" applyFill="0" applyBorder="0" applyAlignment="0" applyProtection="0"/>
  </cellStyleXfs>
  <cellXfs count="165">
    <xf numFmtId="0" fontId="0" fillId="0" borderId="0" xfId="0"/>
    <xf numFmtId="0" fontId="2" fillId="2" borderId="1" xfId="0" applyFont="1" applyFill="1" applyBorder="1" applyAlignment="1" applyProtection="1">
      <alignment vertical="center" wrapText="1"/>
      <protection locked="0"/>
    </xf>
    <xf numFmtId="0" fontId="0" fillId="2" borderId="6" xfId="0" applyFill="1" applyBorder="1" applyAlignment="1" applyProtection="1">
      <alignment vertical="center" wrapText="1"/>
      <protection locked="0"/>
    </xf>
    <xf numFmtId="0" fontId="0" fillId="2" borderId="1" xfId="0" applyFill="1" applyBorder="1" applyAlignment="1" applyProtection="1">
      <alignment vertical="center" wrapText="1"/>
      <protection locked="0"/>
    </xf>
    <xf numFmtId="0" fontId="0" fillId="2" borderId="1" xfId="0" applyFill="1" applyBorder="1" applyProtection="1">
      <protection locked="0"/>
    </xf>
    <xf numFmtId="0" fontId="0" fillId="2" borderId="6" xfId="0" applyFill="1" applyBorder="1" applyProtection="1">
      <protection locked="0"/>
    </xf>
    <xf numFmtId="0" fontId="0" fillId="5" borderId="10" xfId="0" applyFill="1" applyBorder="1" applyAlignment="1" applyProtection="1">
      <alignment vertical="center" wrapText="1"/>
    </xf>
    <xf numFmtId="0" fontId="0" fillId="5" borderId="5" xfId="0" applyFill="1" applyBorder="1" applyAlignment="1" applyProtection="1">
      <alignment vertical="center" wrapText="1"/>
    </xf>
    <xf numFmtId="0" fontId="0" fillId="4" borderId="0" xfId="0" applyFill="1" applyProtection="1"/>
    <xf numFmtId="0" fontId="0" fillId="2" borderId="0" xfId="0" applyFill="1" applyProtection="1"/>
    <xf numFmtId="0" fontId="0" fillId="5" borderId="5" xfId="0" applyFill="1" applyBorder="1" applyAlignment="1" applyProtection="1">
      <alignment horizontal="justify" vertical="center" wrapText="1"/>
    </xf>
    <xf numFmtId="0" fontId="0" fillId="5" borderId="1" xfId="0" applyFill="1" applyBorder="1" applyAlignment="1" applyProtection="1">
      <alignment vertical="center" wrapText="1"/>
    </xf>
    <xf numFmtId="0" fontId="0" fillId="5" borderId="7" xfId="0" applyFill="1" applyBorder="1" applyAlignment="1" applyProtection="1">
      <alignment vertical="center" wrapText="1"/>
    </xf>
    <xf numFmtId="49" fontId="0" fillId="4" borderId="0" xfId="0" applyNumberFormat="1" applyFill="1" applyProtection="1"/>
    <xf numFmtId="0" fontId="0" fillId="5" borderId="10" xfId="0" applyFill="1" applyBorder="1" applyAlignment="1" applyProtection="1">
      <alignment horizontal="justify" vertical="center" wrapText="1"/>
    </xf>
    <xf numFmtId="0" fontId="2" fillId="4" borderId="0" xfId="0" applyFont="1" applyFill="1" applyAlignment="1" applyProtection="1">
      <alignment horizontal="left" vertical="center"/>
    </xf>
    <xf numFmtId="0" fontId="0" fillId="0" borderId="0" xfId="0" applyProtection="1"/>
    <xf numFmtId="0" fontId="2" fillId="4" borderId="0" xfId="0" applyFont="1" applyFill="1" applyProtection="1"/>
    <xf numFmtId="0" fontId="0" fillId="5" borderId="5" xfId="0" applyFill="1" applyBorder="1" applyAlignment="1" applyProtection="1">
      <alignment horizontal="left" vertical="center" wrapText="1"/>
    </xf>
    <xf numFmtId="0" fontId="4" fillId="4" borderId="0" xfId="0" applyFont="1" applyFill="1" applyAlignment="1" applyProtection="1">
      <alignment horizontal="left" vertical="center"/>
    </xf>
    <xf numFmtId="0" fontId="0" fillId="2" borderId="6" xfId="0" applyFill="1" applyBorder="1" applyAlignment="1" applyProtection="1">
      <alignment horizontal="center" vertical="center" wrapText="1"/>
      <protection locked="0"/>
    </xf>
    <xf numFmtId="0" fontId="8" fillId="4" borderId="0" xfId="0" applyFont="1" applyFill="1" applyProtection="1"/>
    <xf numFmtId="0" fontId="9" fillId="4" borderId="0" xfId="0" applyFont="1" applyFill="1" applyProtection="1"/>
    <xf numFmtId="0" fontId="9" fillId="4" borderId="0" xfId="0" applyFont="1" applyFill="1" applyAlignment="1" applyProtection="1">
      <alignment horizontal="center"/>
    </xf>
    <xf numFmtId="165" fontId="7" fillId="0" borderId="11" xfId="0" applyNumberFormat="1" applyFont="1" applyBorder="1" applyAlignment="1" applyProtection="1">
      <alignment horizontal="center" vertical="center" wrapText="1"/>
      <protection locked="0"/>
    </xf>
    <xf numFmtId="165" fontId="7" fillId="0" borderId="12" xfId="0" applyNumberFormat="1" applyFont="1" applyBorder="1" applyAlignment="1" applyProtection="1">
      <alignment horizontal="center" vertical="center" wrapText="1"/>
      <protection locked="0"/>
    </xf>
    <xf numFmtId="165" fontId="7" fillId="0" borderId="1" xfId="0" applyNumberFormat="1" applyFont="1" applyBorder="1" applyAlignment="1" applyProtection="1">
      <alignment horizontal="center" vertical="center" wrapText="1"/>
      <protection locked="0"/>
    </xf>
    <xf numFmtId="165" fontId="7" fillId="0" borderId="6" xfId="0" applyNumberFormat="1" applyFont="1" applyBorder="1" applyAlignment="1" applyProtection="1">
      <alignment horizontal="center" vertical="center" wrapText="1"/>
      <protection locked="0"/>
    </xf>
    <xf numFmtId="165" fontId="6" fillId="7" borderId="30" xfId="0" applyNumberFormat="1" applyFont="1" applyFill="1" applyBorder="1" applyAlignment="1" applyProtection="1">
      <alignment horizontal="center" vertical="center" wrapText="1"/>
    </xf>
    <xf numFmtId="165" fontId="6" fillId="7" borderId="28" xfId="0" applyNumberFormat="1" applyFont="1" applyFill="1" applyBorder="1" applyAlignment="1" applyProtection="1">
      <alignment horizontal="center" vertical="center" wrapText="1"/>
    </xf>
    <xf numFmtId="165" fontId="6" fillId="7" borderId="38" xfId="0" applyNumberFormat="1" applyFont="1" applyFill="1" applyBorder="1" applyAlignment="1" applyProtection="1">
      <alignment horizontal="center" vertical="center" wrapText="1"/>
    </xf>
    <xf numFmtId="165" fontId="6" fillId="7" borderId="25" xfId="0" applyNumberFormat="1" applyFont="1" applyFill="1" applyBorder="1" applyAlignment="1" applyProtection="1">
      <alignment horizontal="center" vertical="center" wrapText="1"/>
    </xf>
    <xf numFmtId="165" fontId="7" fillId="0" borderId="10" xfId="0" applyNumberFormat="1" applyFont="1" applyBorder="1" applyAlignment="1" applyProtection="1">
      <alignment horizontal="center" vertical="center" wrapText="1"/>
      <protection locked="0"/>
    </xf>
    <xf numFmtId="165" fontId="7" fillId="0" borderId="5" xfId="0" applyNumberFormat="1" applyFont="1" applyBorder="1" applyAlignment="1" applyProtection="1">
      <alignment horizontal="center" vertical="center" wrapText="1"/>
      <protection locked="0"/>
    </xf>
    <xf numFmtId="0" fontId="6" fillId="7" borderId="7" xfId="0" applyFont="1" applyFill="1" applyBorder="1" applyAlignment="1" applyProtection="1">
      <alignment horizontal="center" vertical="center" wrapText="1"/>
    </xf>
    <xf numFmtId="0" fontId="6" fillId="7" borderId="9" xfId="0" applyFont="1" applyFill="1" applyBorder="1" applyAlignment="1" applyProtection="1">
      <alignment horizontal="center" vertical="center" wrapText="1"/>
    </xf>
    <xf numFmtId="165" fontId="6" fillId="7" borderId="5" xfId="0" applyNumberFormat="1" applyFont="1" applyFill="1" applyBorder="1" applyAlignment="1" applyProtection="1">
      <alignment horizontal="center" vertical="center" wrapText="1"/>
    </xf>
    <xf numFmtId="165" fontId="6" fillId="7" borderId="6" xfId="0" applyNumberFormat="1" applyFont="1" applyFill="1" applyBorder="1" applyAlignment="1" applyProtection="1">
      <alignment horizontal="center" vertical="center" wrapText="1"/>
    </xf>
    <xf numFmtId="9" fontId="6" fillId="7" borderId="7" xfId="2" applyFont="1" applyFill="1" applyBorder="1" applyAlignment="1" applyProtection="1">
      <alignment horizontal="center" vertical="center" wrapText="1"/>
    </xf>
    <xf numFmtId="9" fontId="6" fillId="7" borderId="9" xfId="2" applyFont="1" applyFill="1" applyBorder="1" applyAlignment="1" applyProtection="1">
      <alignment horizontal="center" vertical="center" wrapText="1"/>
    </xf>
    <xf numFmtId="165" fontId="7" fillId="0" borderId="32" xfId="0" applyNumberFormat="1" applyFont="1" applyBorder="1" applyAlignment="1" applyProtection="1">
      <alignment horizontal="center" vertical="center" wrapText="1"/>
      <protection locked="0"/>
    </xf>
    <xf numFmtId="165" fontId="7" fillId="0" borderId="22" xfId="0" applyNumberFormat="1" applyFont="1" applyBorder="1" applyAlignment="1" applyProtection="1">
      <alignment horizontal="center" vertical="center" wrapText="1"/>
      <protection locked="0"/>
    </xf>
    <xf numFmtId="0" fontId="10" fillId="4" borderId="0" xfId="0" applyFont="1" applyFill="1" applyAlignment="1" applyProtection="1">
      <alignment horizontal="center"/>
    </xf>
    <xf numFmtId="0" fontId="2" fillId="5" borderId="5" xfId="0" applyFont="1" applyFill="1" applyBorder="1" applyAlignment="1" applyProtection="1">
      <alignment horizontal="left" vertical="top" wrapText="1"/>
    </xf>
    <xf numFmtId="0" fontId="0" fillId="5" borderId="41" xfId="0" applyFill="1" applyBorder="1" applyAlignment="1" applyProtection="1">
      <alignment vertical="center" wrapText="1"/>
    </xf>
    <xf numFmtId="0" fontId="0" fillId="2" borderId="42" xfId="0" applyFill="1" applyBorder="1" applyProtection="1">
      <protection locked="0"/>
    </xf>
    <xf numFmtId="0" fontId="0" fillId="2" borderId="43" xfId="0" applyFill="1" applyBorder="1" applyProtection="1">
      <protection locked="0"/>
    </xf>
    <xf numFmtId="0" fontId="2" fillId="3" borderId="27" xfId="0" applyFont="1" applyFill="1" applyBorder="1" applyAlignment="1" applyProtection="1">
      <alignment vertical="center" wrapText="1"/>
    </xf>
    <xf numFmtId="0" fontId="0" fillId="0" borderId="29" xfId="0" applyFont="1" applyBorder="1" applyAlignment="1" applyProtection="1">
      <alignment vertical="center" wrapText="1"/>
      <protection locked="0"/>
    </xf>
    <xf numFmtId="9" fontId="6" fillId="7" borderId="24" xfId="0" applyNumberFormat="1" applyFont="1" applyFill="1" applyBorder="1" applyAlignment="1" applyProtection="1">
      <alignment horizontal="center" vertical="center" wrapText="1"/>
    </xf>
    <xf numFmtId="0" fontId="6" fillId="9" borderId="7" xfId="0" applyFont="1" applyFill="1" applyBorder="1" applyAlignment="1" applyProtection="1">
      <alignment horizontal="center" vertical="center" wrapText="1"/>
    </xf>
    <xf numFmtId="0" fontId="6" fillId="9" borderId="8" xfId="0" applyFont="1" applyFill="1" applyBorder="1" applyAlignment="1" applyProtection="1">
      <alignment horizontal="center" vertical="center" wrapText="1"/>
    </xf>
    <xf numFmtId="0" fontId="6" fillId="9" borderId="9" xfId="0" applyFont="1" applyFill="1" applyBorder="1" applyAlignment="1" applyProtection="1">
      <alignment horizontal="center" vertical="center" wrapText="1"/>
    </xf>
    <xf numFmtId="165" fontId="6" fillId="9" borderId="22" xfId="0" applyNumberFormat="1" applyFont="1" applyFill="1" applyBorder="1" applyAlignment="1" applyProtection="1">
      <alignment horizontal="center" vertical="center" wrapText="1"/>
    </xf>
    <xf numFmtId="165" fontId="6" fillId="9" borderId="5" xfId="0" applyNumberFormat="1" applyFont="1" applyFill="1" applyBorder="1" applyAlignment="1" applyProtection="1">
      <alignment horizontal="center" vertical="center" wrapText="1"/>
    </xf>
    <xf numFmtId="165" fontId="6" fillId="9" borderId="1" xfId="0" applyNumberFormat="1" applyFont="1" applyFill="1" applyBorder="1" applyAlignment="1" applyProtection="1">
      <alignment horizontal="center" vertical="center" wrapText="1"/>
    </xf>
    <xf numFmtId="165" fontId="6" fillId="9" borderId="6" xfId="0" applyNumberFormat="1" applyFont="1" applyFill="1" applyBorder="1" applyAlignment="1" applyProtection="1">
      <alignment horizontal="center" vertical="center" wrapText="1"/>
    </xf>
    <xf numFmtId="9" fontId="6" fillId="9" borderId="19" xfId="2" applyFont="1" applyFill="1" applyBorder="1" applyAlignment="1" applyProtection="1">
      <alignment horizontal="center" vertical="center" wrapText="1"/>
    </xf>
    <xf numFmtId="9" fontId="6" fillId="9" borderId="7" xfId="2" applyFont="1" applyFill="1" applyBorder="1" applyAlignment="1" applyProtection="1">
      <alignment horizontal="center" vertical="center" wrapText="1"/>
    </xf>
    <xf numFmtId="9" fontId="6" fillId="9" borderId="8" xfId="2" applyFont="1" applyFill="1" applyBorder="1" applyAlignment="1" applyProtection="1">
      <alignment horizontal="center" vertical="center" wrapText="1"/>
    </xf>
    <xf numFmtId="9" fontId="6" fillId="9" borderId="9" xfId="2" applyFont="1" applyFill="1" applyBorder="1" applyAlignment="1" applyProtection="1">
      <alignment horizontal="center" vertical="center" wrapText="1"/>
    </xf>
    <xf numFmtId="0" fontId="2" fillId="5" borderId="5" xfId="0" applyFont="1" applyFill="1" applyBorder="1" applyAlignment="1" applyProtection="1">
      <alignment horizontal="left" vertical="center" wrapText="1"/>
    </xf>
    <xf numFmtId="0" fontId="0" fillId="0" borderId="1" xfId="0" applyFont="1" applyBorder="1" applyAlignment="1" applyProtection="1">
      <alignment horizontal="left" vertical="center" wrapText="1"/>
      <protection locked="0"/>
    </xf>
    <xf numFmtId="0" fontId="0" fillId="0" borderId="8" xfId="0" applyFont="1" applyBorder="1" applyAlignment="1" applyProtection="1">
      <alignment horizontal="left" vertical="center" wrapText="1"/>
      <protection locked="0"/>
    </xf>
    <xf numFmtId="165" fontId="7" fillId="7" borderId="10" xfId="0" applyNumberFormat="1" applyFont="1" applyFill="1" applyBorder="1" applyAlignment="1" applyProtection="1">
      <alignment horizontal="center" vertical="center" wrapText="1"/>
    </xf>
    <xf numFmtId="165" fontId="7" fillId="7" borderId="12" xfId="0" applyNumberFormat="1" applyFont="1" applyFill="1" applyBorder="1" applyAlignment="1" applyProtection="1">
      <alignment horizontal="center" vertical="center" wrapText="1"/>
    </xf>
    <xf numFmtId="165" fontId="7" fillId="7" borderId="5" xfId="0" applyNumberFormat="1" applyFont="1" applyFill="1" applyBorder="1" applyAlignment="1" applyProtection="1">
      <alignment horizontal="center" vertical="center" wrapText="1"/>
    </xf>
    <xf numFmtId="165" fontId="7" fillId="7" borderId="6" xfId="0" applyNumberFormat="1" applyFont="1" applyFill="1" applyBorder="1" applyAlignment="1" applyProtection="1">
      <alignment horizontal="center" vertical="center" wrapText="1"/>
    </xf>
    <xf numFmtId="165" fontId="0" fillId="4" borderId="0" xfId="0" applyNumberFormat="1" applyFill="1" applyProtection="1"/>
    <xf numFmtId="0" fontId="14" fillId="4" borderId="0" xfId="0" applyFont="1" applyFill="1" applyProtection="1"/>
    <xf numFmtId="0" fontId="12" fillId="4" borderId="0" xfId="0" applyFont="1" applyFill="1" applyAlignment="1" applyProtection="1">
      <alignment horizontal="justify" vertical="center"/>
    </xf>
    <xf numFmtId="0" fontId="13" fillId="4" borderId="0" xfId="3" applyFill="1" applyAlignment="1" applyProtection="1">
      <alignment horizontal="justify" vertical="center"/>
    </xf>
    <xf numFmtId="0" fontId="0" fillId="4" borderId="0" xfId="0" applyFill="1" applyAlignment="1" applyProtection="1">
      <alignment horizontal="justify" vertical="center"/>
    </xf>
    <xf numFmtId="0" fontId="13" fillId="4" borderId="0" xfId="3" applyFill="1" applyAlignment="1" applyProtection="1">
      <alignment vertical="center"/>
    </xf>
    <xf numFmtId="0" fontId="7" fillId="0" borderId="36" xfId="0" applyFont="1" applyFill="1" applyBorder="1" applyAlignment="1" applyProtection="1">
      <alignment horizontal="left" vertical="center" wrapText="1"/>
      <protection locked="0"/>
    </xf>
    <xf numFmtId="0" fontId="7" fillId="0" borderId="34" xfId="0" applyFont="1" applyFill="1" applyBorder="1" applyAlignment="1" applyProtection="1">
      <alignment horizontal="left" vertical="center" wrapText="1"/>
      <protection locked="0"/>
    </xf>
    <xf numFmtId="0" fontId="0" fillId="0" borderId="20" xfId="0" applyFont="1" applyFill="1" applyBorder="1" applyAlignment="1" applyProtection="1">
      <alignment horizontal="left"/>
      <protection locked="0"/>
    </xf>
    <xf numFmtId="0" fontId="7" fillId="0" borderId="39" xfId="0" applyFont="1" applyFill="1" applyBorder="1" applyAlignment="1" applyProtection="1">
      <alignment horizontal="left" vertical="center" wrapText="1"/>
      <protection locked="0"/>
    </xf>
    <xf numFmtId="0" fontId="7" fillId="0" borderId="20" xfId="0" applyFont="1" applyFill="1" applyBorder="1" applyAlignment="1" applyProtection="1">
      <alignment horizontal="left" vertical="center" wrapText="1"/>
      <protection locked="0"/>
    </xf>
    <xf numFmtId="0" fontId="2" fillId="5" borderId="1" xfId="0" applyFont="1" applyFill="1" applyBorder="1" applyAlignment="1" applyProtection="1">
      <alignment horizontal="left" vertical="center" wrapText="1"/>
    </xf>
    <xf numFmtId="0" fontId="2" fillId="5" borderId="6" xfId="0" applyFont="1" applyFill="1" applyBorder="1" applyAlignment="1" applyProtection="1">
      <alignment horizontal="left" vertical="center" wrapText="1"/>
    </xf>
    <xf numFmtId="166" fontId="0" fillId="8" borderId="6" xfId="0" applyNumberFormat="1" applyFill="1" applyBorder="1" applyAlignment="1" applyProtection="1">
      <alignment horizontal="center" vertical="center" wrapText="1"/>
    </xf>
    <xf numFmtId="0" fontId="2" fillId="2" borderId="1" xfId="0" applyFont="1" applyFill="1" applyBorder="1" applyAlignment="1" applyProtection="1">
      <alignment vertical="center" wrapText="1"/>
    </xf>
    <xf numFmtId="0" fontId="0" fillId="2" borderId="6" xfId="0" applyFill="1" applyBorder="1" applyAlignment="1" applyProtection="1">
      <alignment vertical="center" wrapText="1"/>
    </xf>
    <xf numFmtId="0" fontId="0" fillId="0" borderId="29" xfId="0" applyBorder="1" applyAlignment="1" applyProtection="1">
      <alignment vertical="center" wrapText="1"/>
      <protection locked="0"/>
    </xf>
    <xf numFmtId="0" fontId="0" fillId="2" borderId="17" xfId="0" applyFill="1" applyBorder="1" applyAlignment="1" applyProtection="1">
      <alignment horizontal="center" vertical="center" wrapText="1"/>
      <protection locked="0"/>
    </xf>
    <xf numFmtId="0" fontId="0" fillId="0" borderId="5" xfId="0" applyBorder="1" applyAlignment="1" applyProtection="1">
      <alignment horizontal="left" vertical="center" wrapText="1"/>
      <protection locked="0"/>
    </xf>
    <xf numFmtId="0" fontId="0" fillId="0" borderId="6" xfId="0" applyBorder="1" applyAlignment="1" applyProtection="1">
      <alignment horizontal="left" vertical="center" wrapText="1"/>
      <protection locked="0"/>
    </xf>
    <xf numFmtId="0" fontId="0" fillId="0" borderId="5" xfId="0" applyBorder="1" applyAlignment="1" applyProtection="1">
      <alignment horizontal="left" vertical="center" wrapText="1"/>
    </xf>
    <xf numFmtId="0" fontId="0" fillId="0" borderId="9" xfId="0" applyBorder="1" applyAlignment="1" applyProtection="1">
      <alignment horizontal="left" vertical="center" wrapText="1"/>
      <protection locked="0"/>
    </xf>
    <xf numFmtId="0" fontId="0" fillId="2" borderId="18" xfId="0" applyFill="1" applyBorder="1" applyAlignment="1" applyProtection="1">
      <alignment horizontal="center" vertical="center" wrapText="1"/>
      <protection locked="0"/>
    </xf>
    <xf numFmtId="0" fontId="0" fillId="2" borderId="22" xfId="0" applyFill="1" applyBorder="1" applyAlignment="1" applyProtection="1">
      <alignment horizontal="center" vertical="center" wrapText="1"/>
      <protection locked="0"/>
    </xf>
    <xf numFmtId="0" fontId="0" fillId="2" borderId="17" xfId="0" applyFill="1" applyBorder="1" applyAlignment="1" applyProtection="1">
      <alignment horizontal="center" vertical="center" wrapText="1"/>
      <protection locked="0"/>
    </xf>
    <xf numFmtId="0" fontId="0" fillId="2" borderId="1" xfId="0" applyFill="1" applyBorder="1" applyAlignment="1" applyProtection="1">
      <alignment horizontal="left" vertical="center" wrapText="1"/>
      <protection locked="0"/>
    </xf>
    <xf numFmtId="0" fontId="0" fillId="2" borderId="6" xfId="0" applyFill="1" applyBorder="1" applyAlignment="1" applyProtection="1">
      <alignment horizontal="left" vertical="center" wrapText="1"/>
      <protection locked="0"/>
    </xf>
    <xf numFmtId="0" fontId="2" fillId="3" borderId="5" xfId="0" applyFont="1" applyFill="1" applyBorder="1" applyAlignment="1" applyProtection="1">
      <alignment horizontal="left" vertical="center" wrapText="1"/>
    </xf>
    <xf numFmtId="0" fontId="2" fillId="3" borderId="1" xfId="0" applyFont="1" applyFill="1" applyBorder="1" applyAlignment="1" applyProtection="1">
      <alignment horizontal="left" vertical="center" wrapText="1"/>
    </xf>
    <xf numFmtId="0" fontId="2" fillId="3" borderId="6" xfId="0" applyFont="1" applyFill="1" applyBorder="1" applyAlignment="1" applyProtection="1">
      <alignment horizontal="left" vertical="center" wrapText="1"/>
    </xf>
    <xf numFmtId="0" fontId="0" fillId="2" borderId="19" xfId="0" applyFill="1" applyBorder="1" applyAlignment="1" applyProtection="1">
      <protection locked="0"/>
    </xf>
    <xf numFmtId="0" fontId="0" fillId="2" borderId="21" xfId="0" applyFill="1" applyBorder="1" applyAlignment="1" applyProtection="1">
      <protection locked="0"/>
    </xf>
    <xf numFmtId="0" fontId="0" fillId="2" borderId="16" xfId="0" applyFill="1" applyBorder="1" applyAlignment="1" applyProtection="1">
      <protection locked="0"/>
    </xf>
    <xf numFmtId="0" fontId="2" fillId="6" borderId="13" xfId="0" applyFont="1" applyFill="1" applyBorder="1" applyAlignment="1" applyProtection="1">
      <alignment horizontal="left" vertical="center" wrapText="1"/>
    </xf>
    <xf numFmtId="0" fontId="2" fillId="6" borderId="14" xfId="0" applyFont="1" applyFill="1" applyBorder="1" applyAlignment="1" applyProtection="1">
      <alignment horizontal="left" vertical="center" wrapText="1"/>
    </xf>
    <xf numFmtId="0" fontId="2" fillId="6" borderId="15" xfId="0" applyFont="1" applyFill="1" applyBorder="1" applyAlignment="1" applyProtection="1">
      <alignment horizontal="left" vertical="center" wrapText="1"/>
    </xf>
    <xf numFmtId="0" fontId="0" fillId="2" borderId="11" xfId="0" applyFill="1" applyBorder="1" applyAlignment="1" applyProtection="1">
      <alignment horizontal="left" vertical="center" wrapText="1"/>
      <protection locked="0"/>
    </xf>
    <xf numFmtId="0" fontId="0" fillId="2" borderId="12" xfId="0" applyFill="1" applyBorder="1" applyAlignment="1" applyProtection="1">
      <alignment horizontal="left" vertical="center" wrapText="1"/>
      <protection locked="0"/>
    </xf>
    <xf numFmtId="0" fontId="0" fillId="2" borderId="18" xfId="0" applyFill="1" applyBorder="1" applyAlignment="1" applyProtection="1">
      <alignment horizontal="left" vertical="center" wrapText="1"/>
      <protection locked="0"/>
    </xf>
    <xf numFmtId="0" fontId="0" fillId="2" borderId="22" xfId="0" applyFill="1" applyBorder="1" applyAlignment="1" applyProtection="1">
      <alignment horizontal="left" vertical="center" wrapText="1"/>
      <protection locked="0"/>
    </xf>
    <xf numFmtId="0" fontId="0" fillId="2" borderId="17" xfId="0" applyFill="1" applyBorder="1" applyAlignment="1" applyProtection="1">
      <alignment horizontal="left" vertical="center" wrapText="1"/>
      <protection locked="0"/>
    </xf>
    <xf numFmtId="0" fontId="0" fillId="4" borderId="0" xfId="0" applyFill="1" applyAlignment="1" applyProtection="1">
      <alignment horizontal="left" vertical="center" wrapText="1"/>
    </xf>
    <xf numFmtId="0" fontId="0" fillId="2" borderId="1" xfId="0" applyNumberFormat="1" applyFill="1" applyBorder="1" applyAlignment="1" applyProtection="1">
      <alignment horizontal="left" vertical="center" wrapText="1"/>
      <protection locked="0"/>
    </xf>
    <xf numFmtId="0" fontId="0" fillId="2" borderId="6" xfId="0" applyNumberFormat="1" applyFill="1" applyBorder="1" applyAlignment="1" applyProtection="1">
      <alignment horizontal="left" vertical="center" wrapText="1"/>
      <protection locked="0"/>
    </xf>
    <xf numFmtId="0" fontId="2" fillId="5" borderId="5" xfId="0" applyFont="1" applyFill="1" applyBorder="1" applyAlignment="1" applyProtection="1">
      <alignment horizontal="left" vertical="center" wrapText="1"/>
    </xf>
    <xf numFmtId="0" fontId="0" fillId="5" borderId="1" xfId="0" applyFill="1" applyBorder="1" applyAlignment="1" applyProtection="1">
      <alignment horizontal="left" vertical="center" wrapText="1"/>
    </xf>
    <xf numFmtId="0" fontId="2" fillId="6" borderId="2" xfId="0" applyFont="1" applyFill="1" applyBorder="1" applyAlignment="1" applyProtection="1">
      <alignment horizontal="left" vertical="center" wrapText="1"/>
    </xf>
    <xf numFmtId="0" fontId="2" fillId="6" borderId="3" xfId="0" applyFont="1" applyFill="1" applyBorder="1" applyAlignment="1" applyProtection="1">
      <alignment horizontal="left" vertical="center" wrapText="1"/>
    </xf>
    <xf numFmtId="0" fontId="2" fillId="6" borderId="4" xfId="0" applyFont="1" applyFill="1" applyBorder="1" applyAlignment="1" applyProtection="1">
      <alignment horizontal="left" vertical="center" wrapText="1"/>
    </xf>
    <xf numFmtId="0" fontId="0" fillId="2" borderId="8" xfId="0" applyFill="1" applyBorder="1" applyAlignment="1" applyProtection="1">
      <alignment horizontal="left" vertical="center" wrapText="1"/>
      <protection locked="0"/>
    </xf>
    <xf numFmtId="0" fontId="0" fillId="2" borderId="9" xfId="0" applyFill="1" applyBorder="1" applyAlignment="1" applyProtection="1">
      <alignment horizontal="left" vertical="center" wrapText="1"/>
      <protection locked="0"/>
    </xf>
    <xf numFmtId="0" fontId="2" fillId="4" borderId="0" xfId="0" applyFont="1" applyFill="1" applyAlignment="1" applyProtection="1">
      <alignment horizontal="center" vertical="center" wrapText="1"/>
    </xf>
    <xf numFmtId="0" fontId="2" fillId="6" borderId="26" xfId="0" applyFont="1" applyFill="1" applyBorder="1" applyAlignment="1" applyProtection="1">
      <alignment horizontal="left" vertical="center" wrapText="1"/>
    </xf>
    <xf numFmtId="0" fontId="2" fillId="6" borderId="23" xfId="0" applyFont="1" applyFill="1" applyBorder="1" applyAlignment="1" applyProtection="1">
      <alignment horizontal="left" vertical="center" wrapText="1"/>
    </xf>
    <xf numFmtId="0" fontId="2" fillId="6" borderId="25" xfId="0" applyFont="1" applyFill="1" applyBorder="1" applyAlignment="1" applyProtection="1">
      <alignment horizontal="left" vertical="center" wrapText="1"/>
    </xf>
    <xf numFmtId="0" fontId="2" fillId="3" borderId="2" xfId="0" applyFont="1" applyFill="1" applyBorder="1" applyAlignment="1" applyProtection="1">
      <alignment horizontal="left" vertical="center"/>
    </xf>
    <xf numFmtId="0" fontId="2" fillId="3" borderId="3" xfId="0" applyFont="1" applyFill="1" applyBorder="1" applyAlignment="1" applyProtection="1">
      <alignment horizontal="left" vertical="center"/>
    </xf>
    <xf numFmtId="0" fontId="2" fillId="3" borderId="4" xfId="0" applyFont="1" applyFill="1" applyBorder="1" applyAlignment="1" applyProtection="1">
      <alignment horizontal="left" vertical="center"/>
    </xf>
    <xf numFmtId="0" fontId="17" fillId="4" borderId="47" xfId="0" applyFont="1" applyFill="1" applyBorder="1" applyAlignment="1" applyProtection="1">
      <alignment horizontal="left" vertical="center" wrapText="1"/>
    </xf>
    <xf numFmtId="0" fontId="0" fillId="0" borderId="1" xfId="0" applyFont="1" applyBorder="1" applyAlignment="1" applyProtection="1">
      <alignment horizontal="left" vertical="center" wrapText="1"/>
      <protection locked="0"/>
    </xf>
    <xf numFmtId="0" fontId="0" fillId="0" borderId="6" xfId="0" applyFont="1" applyBorder="1" applyAlignment="1" applyProtection="1">
      <alignment horizontal="left" vertical="center" wrapText="1"/>
      <protection locked="0"/>
    </xf>
    <xf numFmtId="0" fontId="0" fillId="0" borderId="7" xfId="0" applyFont="1" applyBorder="1" applyAlignment="1" applyProtection="1">
      <alignment horizontal="left" vertical="center" wrapText="1"/>
      <protection locked="0"/>
    </xf>
    <xf numFmtId="0" fontId="0" fillId="0" borderId="8" xfId="0" applyFont="1" applyBorder="1" applyAlignment="1" applyProtection="1">
      <alignment horizontal="left" vertical="center" wrapText="1"/>
      <protection locked="0"/>
    </xf>
    <xf numFmtId="0" fontId="0" fillId="0" borderId="9" xfId="0" applyFont="1" applyBorder="1" applyAlignment="1" applyProtection="1">
      <alignment horizontal="left" vertical="center" wrapText="1"/>
      <protection locked="0"/>
    </xf>
    <xf numFmtId="0" fontId="2" fillId="3" borderId="2" xfId="0" applyFont="1" applyFill="1" applyBorder="1" applyAlignment="1" applyProtection="1">
      <alignment horizontal="left" vertical="center" wrapText="1"/>
    </xf>
    <xf numFmtId="0" fontId="2" fillId="3" borderId="3" xfId="0" applyFont="1" applyFill="1" applyBorder="1" applyAlignment="1" applyProtection="1">
      <alignment horizontal="left" vertical="center" wrapText="1"/>
    </xf>
    <xf numFmtId="0" fontId="2" fillId="3" borderId="4" xfId="0" applyFont="1" applyFill="1" applyBorder="1" applyAlignment="1" applyProtection="1">
      <alignment horizontal="left" vertical="center" wrapText="1"/>
    </xf>
    <xf numFmtId="0" fontId="2" fillId="3" borderId="44" xfId="0" applyFont="1" applyFill="1" applyBorder="1" applyAlignment="1" applyProtection="1">
      <alignment horizontal="left" vertical="center" wrapText="1"/>
    </xf>
    <xf numFmtId="0" fontId="2" fillId="3" borderId="45" xfId="0" applyFont="1" applyFill="1" applyBorder="1" applyAlignment="1" applyProtection="1">
      <alignment horizontal="left" vertical="center" wrapText="1"/>
    </xf>
    <xf numFmtId="0" fontId="2" fillId="3" borderId="46" xfId="0" applyFont="1" applyFill="1" applyBorder="1" applyAlignment="1" applyProtection="1">
      <alignment horizontal="left" vertical="center" wrapText="1"/>
    </xf>
    <xf numFmtId="0" fontId="0" fillId="0" borderId="35" xfId="0" applyBorder="1" applyAlignment="1" applyProtection="1">
      <alignment horizontal="left" vertical="center" wrapText="1"/>
      <protection locked="0"/>
    </xf>
    <xf numFmtId="0" fontId="0" fillId="0" borderId="21" xfId="0" applyFont="1" applyBorder="1" applyAlignment="1" applyProtection="1">
      <alignment horizontal="left" vertical="center" wrapText="1"/>
      <protection locked="0"/>
    </xf>
    <xf numFmtId="0" fontId="0" fillId="0" borderId="16" xfId="0" applyFont="1" applyBorder="1" applyAlignment="1" applyProtection="1">
      <alignment horizontal="left" vertical="center" wrapText="1"/>
      <protection locked="0"/>
    </xf>
    <xf numFmtId="0" fontId="0" fillId="0" borderId="7" xfId="0" applyBorder="1" applyAlignment="1" applyProtection="1">
      <alignment horizontal="left" vertical="center" wrapText="1"/>
      <protection locked="0"/>
    </xf>
    <xf numFmtId="0" fontId="0" fillId="0" borderId="8" xfId="0" applyFont="1" applyFill="1" applyBorder="1" applyAlignment="1" applyProtection="1">
      <alignment horizontal="left" vertical="top"/>
    </xf>
    <xf numFmtId="0" fontId="0" fillId="0" borderId="9" xfId="0" applyFont="1" applyFill="1" applyBorder="1" applyAlignment="1" applyProtection="1">
      <alignment horizontal="left" vertical="top"/>
    </xf>
    <xf numFmtId="0" fontId="0" fillId="0" borderId="7" xfId="0" applyFont="1" applyFill="1" applyBorder="1" applyAlignment="1" applyProtection="1">
      <alignment horizontal="left" vertical="top"/>
    </xf>
    <xf numFmtId="0" fontId="6" fillId="9" borderId="33" xfId="0" applyFont="1" applyFill="1" applyBorder="1" applyAlignment="1" applyProtection="1">
      <alignment horizontal="center" vertical="center" wrapText="1"/>
    </xf>
    <xf numFmtId="0" fontId="6" fillId="9" borderId="40" xfId="0" applyFont="1" applyFill="1" applyBorder="1" applyAlignment="1" applyProtection="1">
      <alignment horizontal="center" vertical="center" wrapText="1"/>
    </xf>
    <xf numFmtId="0" fontId="6" fillId="7" borderId="37" xfId="0" applyFont="1" applyFill="1" applyBorder="1" applyAlignment="1" applyProtection="1">
      <alignment horizontal="center" vertical="center" wrapText="1"/>
    </xf>
    <xf numFmtId="0" fontId="6" fillId="7" borderId="35" xfId="0" applyFont="1" applyFill="1" applyBorder="1" applyAlignment="1" applyProtection="1">
      <alignment horizontal="center" vertical="center" wrapText="1"/>
    </xf>
    <xf numFmtId="0" fontId="6" fillId="7" borderId="26" xfId="0" applyFont="1" applyFill="1" applyBorder="1" applyAlignment="1" applyProtection="1">
      <alignment horizontal="right" vertical="center" wrapText="1"/>
    </xf>
    <xf numFmtId="0" fontId="6" fillId="7" borderId="25" xfId="0" applyFont="1" applyFill="1" applyBorder="1" applyAlignment="1" applyProtection="1">
      <alignment horizontal="right" vertical="center" wrapText="1"/>
    </xf>
    <xf numFmtId="0" fontId="6" fillId="7" borderId="27" xfId="0" applyFont="1" applyFill="1" applyBorder="1" applyAlignment="1" applyProtection="1">
      <alignment horizontal="center" vertical="center" wrapText="1"/>
    </xf>
    <xf numFmtId="0" fontId="6" fillId="7" borderId="29" xfId="0" applyFont="1" applyFill="1" applyBorder="1" applyAlignment="1" applyProtection="1">
      <alignment horizontal="center" vertical="center" wrapText="1"/>
    </xf>
    <xf numFmtId="0" fontId="6" fillId="9" borderId="31" xfId="0" applyFont="1" applyFill="1" applyBorder="1" applyAlignment="1" applyProtection="1">
      <alignment horizontal="center" vertical="center" wrapText="1"/>
    </xf>
    <xf numFmtId="0" fontId="6" fillId="9" borderId="21" xfId="0" applyFont="1" applyFill="1" applyBorder="1" applyAlignment="1" applyProtection="1">
      <alignment horizontal="center" vertical="center" wrapText="1"/>
    </xf>
    <xf numFmtId="0" fontId="6" fillId="9" borderId="2" xfId="0" applyFont="1" applyFill="1" applyBorder="1" applyAlignment="1" applyProtection="1">
      <alignment horizontal="center" vertical="center" wrapText="1"/>
    </xf>
    <xf numFmtId="0" fontId="6" fillId="9" borderId="3" xfId="0" applyFont="1" applyFill="1" applyBorder="1" applyAlignment="1" applyProtection="1">
      <alignment horizontal="center" vertical="center" wrapText="1"/>
    </xf>
    <xf numFmtId="0" fontId="6" fillId="7" borderId="2" xfId="0" applyFont="1" applyFill="1" applyBorder="1" applyAlignment="1" applyProtection="1">
      <alignment horizontal="center" vertical="center" wrapText="1"/>
    </xf>
    <xf numFmtId="0" fontId="6" fillId="7" borderId="4" xfId="0" applyFont="1" applyFill="1" applyBorder="1" applyAlignment="1" applyProtection="1">
      <alignment horizontal="center" vertical="center" wrapText="1"/>
    </xf>
    <xf numFmtId="0" fontId="6" fillId="7" borderId="0" xfId="0" applyFont="1" applyFill="1" applyBorder="1" applyAlignment="1" applyProtection="1">
      <alignment horizontal="left" vertical="center" wrapText="1"/>
    </xf>
    <xf numFmtId="0" fontId="2" fillId="4" borderId="0" xfId="0" applyFont="1" applyFill="1" applyAlignment="1" applyProtection="1">
      <alignment horizontal="center"/>
    </xf>
    <xf numFmtId="0" fontId="0" fillId="2" borderId="1" xfId="0" quotePrefix="1" applyFill="1" applyBorder="1" applyAlignment="1" applyProtection="1">
      <alignment horizontal="left" vertical="center" wrapText="1"/>
      <protection locked="0"/>
    </xf>
    <xf numFmtId="14" fontId="0" fillId="2" borderId="1" xfId="0" applyNumberFormat="1" applyFill="1" applyBorder="1" applyAlignment="1" applyProtection="1">
      <alignment horizontal="left" vertical="center" wrapText="1"/>
      <protection locked="0"/>
    </xf>
    <xf numFmtId="0" fontId="13" fillId="2" borderId="1" xfId="3" applyFill="1" applyBorder="1" applyAlignment="1" applyProtection="1">
      <alignment horizontal="left" vertical="center" wrapText="1"/>
      <protection locked="0"/>
    </xf>
    <xf numFmtId="0" fontId="0" fillId="0" borderId="5" xfId="0" applyBorder="1" applyAlignment="1" applyProtection="1">
      <alignment horizontal="left" vertical="center" wrapText="1"/>
      <protection locked="0"/>
    </xf>
  </cellXfs>
  <cellStyles count="4">
    <cellStyle name="Hipervínculo" xfId="3" builtinId="8"/>
    <cellStyle name="Normal" xfId="0" builtinId="0"/>
    <cellStyle name="Normal 2" xfId="1"/>
    <cellStyle name="Porcentual" xfId="2" builtinId="5"/>
  </cellStyles>
  <dxfs count="11">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vdalmoro@aspe.org.pe" TargetMode="External"/><Relationship Id="rId2" Type="http://schemas.openxmlformats.org/officeDocument/2006/relationships/hyperlink" Target="http://www.aspemitalia.it/es/" TargetMode="External"/><Relationship Id="rId1" Type="http://schemas.openxmlformats.org/officeDocument/2006/relationships/hyperlink" Target="mailto:mzevallos@aspem.org.pe"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A1:CJ428"/>
  <sheetViews>
    <sheetView tabSelected="1" topLeftCell="A15" zoomScale="70" zoomScaleNormal="70" zoomScaleSheetLayoutView="120" workbookViewId="0">
      <selection activeCell="C29" sqref="C29:E29"/>
    </sheetView>
  </sheetViews>
  <sheetFormatPr baseColWidth="10" defaultColWidth="30.7109375" defaultRowHeight="15"/>
  <cols>
    <col min="1" max="1" width="3.140625" style="8" customWidth="1"/>
    <col min="2" max="2" width="33.5703125" style="9" customWidth="1"/>
    <col min="3" max="3" width="4.7109375" style="9" customWidth="1"/>
    <col min="4" max="4" width="31.140625" style="9" customWidth="1"/>
    <col min="5" max="5" width="4.7109375" style="9" customWidth="1"/>
    <col min="6" max="6" width="29.85546875" style="8" customWidth="1"/>
    <col min="7" max="7" width="1.85546875" style="8" customWidth="1"/>
    <col min="8" max="8" width="38.28515625" style="8" customWidth="1"/>
    <col min="9" max="88" width="30.7109375" style="8"/>
    <col min="89" max="16384" width="30.7109375" style="9"/>
  </cols>
  <sheetData>
    <row r="1" spans="2:8" s="8" customFormat="1" ht="6" customHeight="1"/>
    <row r="2" spans="2:8" s="8" customFormat="1" ht="48" customHeight="1">
      <c r="B2" s="119" t="s">
        <v>52</v>
      </c>
      <c r="C2" s="119"/>
      <c r="D2" s="119"/>
      <c r="E2" s="119"/>
      <c r="F2" s="119"/>
    </row>
    <row r="3" spans="2:8" s="8" customFormat="1" ht="5.25" customHeight="1"/>
    <row r="4" spans="2:8" s="8" customFormat="1" ht="48.75" customHeight="1">
      <c r="B4" s="109" t="s">
        <v>100</v>
      </c>
      <c r="C4" s="109"/>
      <c r="D4" s="109"/>
      <c r="E4" s="109"/>
      <c r="F4" s="109"/>
    </row>
    <row r="5" spans="2:8" s="8" customFormat="1" ht="5.25" customHeight="1" thickBot="1"/>
    <row r="6" spans="2:8" s="8" customFormat="1">
      <c r="B6" s="114" t="s">
        <v>33</v>
      </c>
      <c r="C6" s="115"/>
      <c r="D6" s="115"/>
      <c r="E6" s="115"/>
      <c r="F6" s="116"/>
    </row>
    <row r="7" spans="2:8" s="8" customFormat="1" ht="36" customHeight="1">
      <c r="B7" s="7" t="s">
        <v>56</v>
      </c>
      <c r="C7" s="110" t="s">
        <v>167</v>
      </c>
      <c r="D7" s="110"/>
      <c r="E7" s="110"/>
      <c r="F7" s="111"/>
      <c r="H7" s="13"/>
    </row>
    <row r="8" spans="2:8" s="8" customFormat="1" ht="34.5" customHeight="1">
      <c r="B8" s="112" t="s">
        <v>57</v>
      </c>
      <c r="C8" s="113"/>
      <c r="D8" s="113"/>
      <c r="E8" s="113"/>
      <c r="F8" s="20" t="s">
        <v>168</v>
      </c>
    </row>
    <row r="9" spans="2:8" s="8" customFormat="1" ht="25.5" customHeight="1">
      <c r="B9" s="112" t="s">
        <v>76</v>
      </c>
      <c r="C9" s="113"/>
      <c r="D9" s="113"/>
      <c r="E9" s="113"/>
      <c r="F9" s="81">
        <f>'FINANCIAMIENTO PROYECTO'!D20</f>
        <v>200244</v>
      </c>
      <c r="H9" s="8" t="s">
        <v>73</v>
      </c>
    </row>
    <row r="10" spans="2:8" s="8" customFormat="1" ht="24" customHeight="1">
      <c r="B10" s="112" t="s">
        <v>77</v>
      </c>
      <c r="C10" s="113"/>
      <c r="D10" s="113"/>
      <c r="E10" s="113"/>
      <c r="F10" s="81">
        <f>'FINANCIAMIENTO PROYECTO'!E20</f>
        <v>100107</v>
      </c>
      <c r="H10" s="8" t="s">
        <v>73</v>
      </c>
    </row>
    <row r="11" spans="2:8" s="8" customFormat="1" ht="24" customHeight="1">
      <c r="B11" s="112" t="s">
        <v>78</v>
      </c>
      <c r="C11" s="113"/>
      <c r="D11" s="113"/>
      <c r="E11" s="113"/>
      <c r="F11" s="81">
        <f>'FINANCIAMIENTO PROYECTO'!J20+'FINANCIAMIENTO PROYECTO'!K20</f>
        <v>100137</v>
      </c>
      <c r="H11" s="8" t="s">
        <v>73</v>
      </c>
    </row>
    <row r="12" spans="2:8" ht="21.75" customHeight="1">
      <c r="B12" s="112" t="s">
        <v>86</v>
      </c>
      <c r="C12" s="113"/>
      <c r="D12" s="113"/>
      <c r="E12" s="113"/>
      <c r="F12" s="85" t="s">
        <v>159</v>
      </c>
    </row>
    <row r="13" spans="2:8" ht="23.25" customHeight="1">
      <c r="B13" s="112" t="s">
        <v>87</v>
      </c>
      <c r="C13" s="113"/>
      <c r="D13" s="113"/>
      <c r="E13" s="113"/>
      <c r="F13" s="20" t="s">
        <v>169</v>
      </c>
    </row>
    <row r="14" spans="2:8" ht="90.75" customHeight="1">
      <c r="B14" s="61" t="s">
        <v>85</v>
      </c>
      <c r="C14" s="93" t="s">
        <v>170</v>
      </c>
      <c r="D14" s="93"/>
      <c r="E14" s="93"/>
      <c r="F14" s="94"/>
    </row>
    <row r="15" spans="2:8" ht="80.25" customHeight="1">
      <c r="B15" s="43" t="s">
        <v>79</v>
      </c>
      <c r="C15" s="93" t="s">
        <v>171</v>
      </c>
      <c r="D15" s="93"/>
      <c r="E15" s="93"/>
      <c r="F15" s="94"/>
    </row>
    <row r="16" spans="2:8" ht="80.25" customHeight="1" thickBot="1">
      <c r="B16" s="12" t="s">
        <v>92</v>
      </c>
      <c r="C16" s="117" t="s">
        <v>172</v>
      </c>
      <c r="D16" s="117"/>
      <c r="E16" s="117"/>
      <c r="F16" s="118"/>
    </row>
    <row r="17" spans="2:5" s="8" customFormat="1" ht="8.25" customHeight="1" thickBot="1"/>
    <row r="18" spans="2:5" ht="20.25" customHeight="1" thickBot="1">
      <c r="B18" s="120" t="s">
        <v>80</v>
      </c>
      <c r="C18" s="121"/>
      <c r="D18" s="121"/>
      <c r="E18" s="122"/>
    </row>
    <row r="19" spans="2:5">
      <c r="B19" s="14" t="s">
        <v>14</v>
      </c>
      <c r="C19" s="104" t="s">
        <v>173</v>
      </c>
      <c r="D19" s="104"/>
      <c r="E19" s="105"/>
    </row>
    <row r="20" spans="2:5">
      <c r="B20" s="10" t="s">
        <v>15</v>
      </c>
      <c r="C20" s="93" t="s">
        <v>174</v>
      </c>
      <c r="D20" s="93"/>
      <c r="E20" s="94"/>
    </row>
    <row r="21" spans="2:5" ht="16.5" customHeight="1">
      <c r="B21" s="7" t="s">
        <v>21</v>
      </c>
      <c r="C21" s="93" t="s">
        <v>175</v>
      </c>
      <c r="D21" s="93"/>
      <c r="E21" s="94"/>
    </row>
    <row r="22" spans="2:5">
      <c r="B22" s="10" t="s">
        <v>16</v>
      </c>
      <c r="C22" s="93" t="s">
        <v>176</v>
      </c>
      <c r="D22" s="93"/>
      <c r="E22" s="94"/>
    </row>
    <row r="23" spans="2:5">
      <c r="B23" s="10" t="s">
        <v>17</v>
      </c>
      <c r="C23" s="93" t="s">
        <v>177</v>
      </c>
      <c r="D23" s="93"/>
      <c r="E23" s="94"/>
    </row>
    <row r="24" spans="2:5">
      <c r="B24" s="10" t="s">
        <v>3</v>
      </c>
      <c r="C24" s="93" t="s">
        <v>178</v>
      </c>
      <c r="D24" s="93"/>
      <c r="E24" s="94"/>
    </row>
    <row r="25" spans="2:5">
      <c r="B25" s="10" t="s">
        <v>18</v>
      </c>
      <c r="C25" s="93">
        <v>5</v>
      </c>
      <c r="D25" s="93"/>
      <c r="E25" s="94"/>
    </row>
    <row r="26" spans="2:5">
      <c r="B26" s="10" t="s">
        <v>4</v>
      </c>
      <c r="C26" s="93" t="s">
        <v>159</v>
      </c>
      <c r="D26" s="93"/>
      <c r="E26" s="94"/>
    </row>
    <row r="27" spans="2:5">
      <c r="B27" s="10" t="s">
        <v>19</v>
      </c>
      <c r="C27" s="93">
        <v>945924909</v>
      </c>
      <c r="D27" s="93"/>
      <c r="E27" s="94"/>
    </row>
    <row r="28" spans="2:5">
      <c r="B28" s="10" t="s">
        <v>20</v>
      </c>
      <c r="C28" s="163" t="s">
        <v>179</v>
      </c>
      <c r="D28" s="93"/>
      <c r="E28" s="94"/>
    </row>
    <row r="29" spans="2:5" ht="30">
      <c r="B29" s="18" t="s">
        <v>40</v>
      </c>
      <c r="C29" s="93" t="s">
        <v>180</v>
      </c>
      <c r="D29" s="93"/>
      <c r="E29" s="94"/>
    </row>
    <row r="30" spans="2:5">
      <c r="B30" s="10" t="s">
        <v>41</v>
      </c>
      <c r="C30" s="93">
        <v>2</v>
      </c>
      <c r="D30" s="93"/>
      <c r="E30" s="94"/>
    </row>
    <row r="31" spans="2:5" ht="60.75" thickBot="1">
      <c r="B31" s="18" t="s">
        <v>44</v>
      </c>
      <c r="C31" s="117" t="s">
        <v>181</v>
      </c>
      <c r="D31" s="117"/>
      <c r="E31" s="118"/>
    </row>
    <row r="32" spans="2:5" s="8" customFormat="1" ht="9.75" customHeight="1" thickBot="1"/>
    <row r="33" spans="2:5" s="8" customFormat="1" ht="16.5" customHeight="1" thickBot="1">
      <c r="B33" s="120" t="s">
        <v>81</v>
      </c>
      <c r="C33" s="121"/>
      <c r="D33" s="121"/>
      <c r="E33" s="122"/>
    </row>
    <row r="34" spans="2:5" s="8" customFormat="1" ht="27" customHeight="1">
      <c r="B34" s="6" t="s">
        <v>23</v>
      </c>
      <c r="C34" s="104" t="s">
        <v>151</v>
      </c>
      <c r="D34" s="104"/>
      <c r="E34" s="105"/>
    </row>
    <row r="35" spans="2:5" s="8" customFormat="1" ht="16.5" customHeight="1">
      <c r="B35" s="7" t="s">
        <v>24</v>
      </c>
      <c r="C35" s="93" t="s">
        <v>152</v>
      </c>
      <c r="D35" s="93"/>
      <c r="E35" s="94"/>
    </row>
    <row r="36" spans="2:5" s="8" customFormat="1" ht="16.5" customHeight="1">
      <c r="B36" s="7" t="s">
        <v>22</v>
      </c>
      <c r="C36" s="93">
        <v>20162916255</v>
      </c>
      <c r="D36" s="93"/>
      <c r="E36" s="94"/>
    </row>
    <row r="37" spans="2:5" s="8" customFormat="1" ht="16.5" customHeight="1">
      <c r="B37" s="7" t="s">
        <v>0</v>
      </c>
      <c r="C37" s="161" t="s">
        <v>153</v>
      </c>
      <c r="D37" s="93"/>
      <c r="E37" s="94"/>
    </row>
    <row r="38" spans="2:5" s="8" customFormat="1" ht="16.5" customHeight="1">
      <c r="B38" s="7" t="s">
        <v>1</v>
      </c>
      <c r="C38" s="162">
        <v>31856</v>
      </c>
      <c r="D38" s="93"/>
      <c r="E38" s="94"/>
    </row>
    <row r="39" spans="2:5" s="8" customFormat="1" ht="16.5" customHeight="1">
      <c r="B39" s="7" t="s">
        <v>26</v>
      </c>
      <c r="C39" s="93" t="s">
        <v>154</v>
      </c>
      <c r="D39" s="93"/>
      <c r="E39" s="94"/>
    </row>
    <row r="40" spans="2:5" s="8" customFormat="1" ht="16.5" customHeight="1">
      <c r="B40" s="7" t="s">
        <v>25</v>
      </c>
      <c r="C40" s="93" t="s">
        <v>155</v>
      </c>
      <c r="D40" s="93"/>
      <c r="E40" s="94"/>
    </row>
    <row r="41" spans="2:5" s="8" customFormat="1" ht="16.5" customHeight="1">
      <c r="B41" s="7" t="s">
        <v>21</v>
      </c>
      <c r="C41" s="161" t="s">
        <v>156</v>
      </c>
      <c r="D41" s="93"/>
      <c r="E41" s="94"/>
    </row>
    <row r="42" spans="2:5" s="8" customFormat="1" ht="16.5" customHeight="1">
      <c r="B42" s="10" t="s">
        <v>2</v>
      </c>
      <c r="C42" s="93" t="s">
        <v>157</v>
      </c>
      <c r="D42" s="93"/>
      <c r="E42" s="94"/>
    </row>
    <row r="43" spans="2:5" s="8" customFormat="1" ht="16.5" customHeight="1">
      <c r="B43" s="7" t="s">
        <v>18</v>
      </c>
      <c r="C43" s="93" t="s">
        <v>158</v>
      </c>
      <c r="D43" s="93"/>
      <c r="E43" s="94"/>
    </row>
    <row r="44" spans="2:5" s="8" customFormat="1" ht="16.5" customHeight="1">
      <c r="B44" s="7" t="s">
        <v>4</v>
      </c>
      <c r="C44" s="93" t="s">
        <v>159</v>
      </c>
      <c r="D44" s="93"/>
      <c r="E44" s="94"/>
    </row>
    <row r="45" spans="2:5" s="8" customFormat="1" ht="16.5" customHeight="1">
      <c r="B45" s="10" t="s">
        <v>5</v>
      </c>
      <c r="C45" s="93" t="s">
        <v>160</v>
      </c>
      <c r="D45" s="93"/>
      <c r="E45" s="94"/>
    </row>
    <row r="46" spans="2:5" s="8" customFormat="1" ht="16.5" customHeight="1">
      <c r="B46" s="10" t="s">
        <v>6</v>
      </c>
      <c r="C46" s="163" t="s">
        <v>161</v>
      </c>
      <c r="D46" s="93"/>
      <c r="E46" s="94"/>
    </row>
    <row r="47" spans="2:5" s="8" customFormat="1" ht="16.5" customHeight="1">
      <c r="B47" s="7" t="s">
        <v>39</v>
      </c>
      <c r="C47" s="93" t="s">
        <v>162</v>
      </c>
      <c r="D47" s="93"/>
      <c r="E47" s="94"/>
    </row>
    <row r="48" spans="2:5" s="8" customFormat="1" ht="16.5" customHeight="1">
      <c r="B48" s="7" t="s">
        <v>7</v>
      </c>
      <c r="C48" s="163" t="s">
        <v>163</v>
      </c>
      <c r="D48" s="93"/>
      <c r="E48" s="94"/>
    </row>
    <row r="49" spans="2:5" s="8" customFormat="1" ht="62.25" customHeight="1">
      <c r="B49" s="7" t="s">
        <v>43</v>
      </c>
      <c r="C49" s="90" t="s">
        <v>182</v>
      </c>
      <c r="D49" s="91"/>
      <c r="E49" s="92"/>
    </row>
    <row r="50" spans="2:5" s="8" customFormat="1" ht="18.75" customHeight="1">
      <c r="B50" s="7" t="s">
        <v>45</v>
      </c>
      <c r="C50" s="90" t="s">
        <v>165</v>
      </c>
      <c r="D50" s="91"/>
      <c r="E50" s="92"/>
    </row>
    <row r="51" spans="2:5" s="8" customFormat="1" ht="61.5" customHeight="1">
      <c r="B51" s="7" t="s">
        <v>99</v>
      </c>
      <c r="C51" s="106" t="s">
        <v>164</v>
      </c>
      <c r="D51" s="107"/>
      <c r="E51" s="108"/>
    </row>
    <row r="52" spans="2:5" s="8" customFormat="1" ht="16.5" customHeight="1">
      <c r="B52" s="95" t="s">
        <v>28</v>
      </c>
      <c r="C52" s="96"/>
      <c r="D52" s="96"/>
      <c r="E52" s="97"/>
    </row>
    <row r="53" spans="2:5" s="8" customFormat="1" ht="16.5" customHeight="1">
      <c r="B53" s="7" t="s">
        <v>34</v>
      </c>
      <c r="C53" s="1"/>
      <c r="D53" s="11" t="s">
        <v>27</v>
      </c>
      <c r="E53" s="2" t="s">
        <v>166</v>
      </c>
    </row>
    <row r="54" spans="2:5" s="8" customFormat="1" ht="16.5" customHeight="1">
      <c r="B54" s="95" t="s">
        <v>29</v>
      </c>
      <c r="C54" s="96"/>
      <c r="D54" s="96"/>
      <c r="E54" s="97"/>
    </row>
    <row r="55" spans="2:5" s="8" customFormat="1" ht="16.5" customHeight="1">
      <c r="B55" s="7" t="s">
        <v>8</v>
      </c>
      <c r="C55" s="3"/>
      <c r="D55" s="11" t="s">
        <v>30</v>
      </c>
      <c r="E55" s="2"/>
    </row>
    <row r="56" spans="2:5" s="8" customFormat="1" ht="16.5" customHeight="1">
      <c r="B56" s="7" t="s">
        <v>10</v>
      </c>
      <c r="C56" s="3"/>
      <c r="D56" s="11" t="s">
        <v>11</v>
      </c>
      <c r="E56" s="2" t="s">
        <v>166</v>
      </c>
    </row>
    <row r="57" spans="2:5" s="8" customFormat="1" ht="16.5" customHeight="1">
      <c r="B57" s="7" t="s">
        <v>31</v>
      </c>
      <c r="C57" s="3"/>
      <c r="D57" s="11" t="s">
        <v>59</v>
      </c>
      <c r="E57" s="2"/>
    </row>
    <row r="58" spans="2:5" s="8" customFormat="1" ht="16.5" customHeight="1">
      <c r="B58" s="7" t="s">
        <v>58</v>
      </c>
      <c r="C58" s="4"/>
      <c r="D58" s="11" t="s">
        <v>12</v>
      </c>
      <c r="E58" s="5"/>
    </row>
    <row r="59" spans="2:5" s="8" customFormat="1" ht="16.5" customHeight="1" thickBot="1">
      <c r="B59" s="12" t="s">
        <v>13</v>
      </c>
      <c r="C59" s="98"/>
      <c r="D59" s="99"/>
      <c r="E59" s="100"/>
    </row>
    <row r="60" spans="2:5" s="8" customFormat="1" ht="9.75" customHeight="1" thickBot="1"/>
    <row r="61" spans="2:5" s="8" customFormat="1" ht="15.75" customHeight="1" thickBot="1">
      <c r="B61" s="120" t="s">
        <v>82</v>
      </c>
      <c r="C61" s="121"/>
      <c r="D61" s="121"/>
      <c r="E61" s="122"/>
    </row>
    <row r="62" spans="2:5" s="8" customFormat="1" ht="27" customHeight="1">
      <c r="B62" s="6" t="s">
        <v>23</v>
      </c>
      <c r="C62" s="104"/>
      <c r="D62" s="104"/>
      <c r="E62" s="105"/>
    </row>
    <row r="63" spans="2:5" s="8" customFormat="1" ht="16.5" customHeight="1">
      <c r="B63" s="7" t="s">
        <v>24</v>
      </c>
      <c r="C63" s="93"/>
      <c r="D63" s="93"/>
      <c r="E63" s="94"/>
    </row>
    <row r="64" spans="2:5" s="8" customFormat="1" ht="16.5" customHeight="1">
      <c r="B64" s="7" t="s">
        <v>22</v>
      </c>
      <c r="C64" s="93"/>
      <c r="D64" s="93"/>
      <c r="E64" s="94"/>
    </row>
    <row r="65" spans="2:5" s="8" customFormat="1" ht="16.5" customHeight="1">
      <c r="B65" s="7" t="s">
        <v>0</v>
      </c>
      <c r="C65" s="93"/>
      <c r="D65" s="93"/>
      <c r="E65" s="94"/>
    </row>
    <row r="66" spans="2:5" s="8" customFormat="1" ht="16.5" customHeight="1">
      <c r="B66" s="7" t="s">
        <v>1</v>
      </c>
      <c r="C66" s="93"/>
      <c r="D66" s="93"/>
      <c r="E66" s="94"/>
    </row>
    <row r="67" spans="2:5" s="8" customFormat="1" ht="16.5" customHeight="1">
      <c r="B67" s="7" t="s">
        <v>26</v>
      </c>
      <c r="C67" s="93"/>
      <c r="D67" s="93"/>
      <c r="E67" s="94"/>
    </row>
    <row r="68" spans="2:5" s="8" customFormat="1" ht="16.5" customHeight="1">
      <c r="B68" s="7" t="s">
        <v>25</v>
      </c>
      <c r="C68" s="93"/>
      <c r="D68" s="93"/>
      <c r="E68" s="94"/>
    </row>
    <row r="69" spans="2:5" s="8" customFormat="1" ht="16.5" customHeight="1">
      <c r="B69" s="7" t="s">
        <v>21</v>
      </c>
      <c r="C69" s="93"/>
      <c r="D69" s="93"/>
      <c r="E69" s="94"/>
    </row>
    <row r="70" spans="2:5" s="8" customFormat="1" ht="16.5" customHeight="1">
      <c r="B70" s="10" t="s">
        <v>2</v>
      </c>
      <c r="C70" s="93"/>
      <c r="D70" s="93"/>
      <c r="E70" s="94"/>
    </row>
    <row r="71" spans="2:5" s="8" customFormat="1" ht="16.5" customHeight="1">
      <c r="B71" s="7" t="s">
        <v>18</v>
      </c>
      <c r="C71" s="93"/>
      <c r="D71" s="93"/>
      <c r="E71" s="94"/>
    </row>
    <row r="72" spans="2:5" s="8" customFormat="1" ht="16.5" customHeight="1">
      <c r="B72" s="7" t="s">
        <v>4</v>
      </c>
      <c r="C72" s="93"/>
      <c r="D72" s="93"/>
      <c r="E72" s="94"/>
    </row>
    <row r="73" spans="2:5" s="8" customFormat="1" ht="16.5" customHeight="1">
      <c r="B73" s="10" t="s">
        <v>5</v>
      </c>
      <c r="C73" s="93"/>
      <c r="D73" s="93"/>
      <c r="E73" s="94"/>
    </row>
    <row r="74" spans="2:5" s="8" customFormat="1" ht="16.5" customHeight="1">
      <c r="B74" s="10" t="s">
        <v>6</v>
      </c>
      <c r="C74" s="93"/>
      <c r="D74" s="93"/>
      <c r="E74" s="94"/>
    </row>
    <row r="75" spans="2:5" s="8" customFormat="1" ht="16.5" customHeight="1">
      <c r="B75" s="7" t="s">
        <v>39</v>
      </c>
      <c r="C75" s="93"/>
      <c r="D75" s="93"/>
      <c r="E75" s="94"/>
    </row>
    <row r="76" spans="2:5" s="8" customFormat="1" ht="16.5" customHeight="1">
      <c r="B76" s="7" t="s">
        <v>7</v>
      </c>
      <c r="C76" s="93"/>
      <c r="D76" s="93"/>
      <c r="E76" s="94"/>
    </row>
    <row r="77" spans="2:5" s="8" customFormat="1" ht="62.25" customHeight="1">
      <c r="B77" s="7" t="s">
        <v>43</v>
      </c>
      <c r="C77" s="90"/>
      <c r="D77" s="91"/>
      <c r="E77" s="92"/>
    </row>
    <row r="78" spans="2:5" s="8" customFormat="1" ht="66" customHeight="1">
      <c r="B78" s="7" t="s">
        <v>99</v>
      </c>
      <c r="C78" s="106"/>
      <c r="D78" s="107"/>
      <c r="E78" s="108"/>
    </row>
    <row r="79" spans="2:5" s="8" customFormat="1" ht="16.5" customHeight="1">
      <c r="B79" s="95" t="s">
        <v>28</v>
      </c>
      <c r="C79" s="96"/>
      <c r="D79" s="96"/>
      <c r="E79" s="97"/>
    </row>
    <row r="80" spans="2:5" s="8" customFormat="1" ht="16.5" customHeight="1">
      <c r="B80" s="7" t="s">
        <v>34</v>
      </c>
      <c r="C80" s="82"/>
      <c r="D80" s="11" t="s">
        <v>27</v>
      </c>
      <c r="E80" s="83"/>
    </row>
    <row r="81" spans="2:5" s="8" customFormat="1" ht="16.5" customHeight="1">
      <c r="B81" s="95" t="s">
        <v>29</v>
      </c>
      <c r="C81" s="96"/>
      <c r="D81" s="96"/>
      <c r="E81" s="97"/>
    </row>
    <row r="82" spans="2:5" s="8" customFormat="1" ht="16.5" customHeight="1">
      <c r="B82" s="7" t="s">
        <v>8</v>
      </c>
      <c r="C82" s="3"/>
      <c r="D82" s="11" t="s">
        <v>30</v>
      </c>
      <c r="E82" s="2"/>
    </row>
    <row r="83" spans="2:5" s="8" customFormat="1" ht="16.5" customHeight="1">
      <c r="B83" s="7" t="s">
        <v>10</v>
      </c>
      <c r="C83" s="3"/>
      <c r="D83" s="11" t="s">
        <v>11</v>
      </c>
      <c r="E83" s="2"/>
    </row>
    <row r="84" spans="2:5" s="8" customFormat="1" ht="16.5" customHeight="1">
      <c r="B84" s="7" t="s">
        <v>31</v>
      </c>
      <c r="C84" s="3"/>
      <c r="D84" s="11" t="s">
        <v>32</v>
      </c>
      <c r="E84" s="2"/>
    </row>
    <row r="85" spans="2:5" s="8" customFormat="1" ht="16.5" customHeight="1">
      <c r="B85" s="7" t="s">
        <v>9</v>
      </c>
      <c r="C85" s="4"/>
      <c r="D85" s="11" t="s">
        <v>12</v>
      </c>
      <c r="E85" s="5"/>
    </row>
    <row r="86" spans="2:5" s="8" customFormat="1" ht="16.5" customHeight="1">
      <c r="B86" s="44" t="s">
        <v>59</v>
      </c>
      <c r="C86" s="45"/>
      <c r="D86" s="11" t="s">
        <v>58</v>
      </c>
      <c r="E86" s="46"/>
    </row>
    <row r="87" spans="2:5" s="8" customFormat="1" ht="16.5" customHeight="1" thickBot="1">
      <c r="B87" s="12" t="s">
        <v>13</v>
      </c>
      <c r="C87" s="98"/>
      <c r="D87" s="99"/>
      <c r="E87" s="100"/>
    </row>
    <row r="88" spans="2:5" s="8" customFormat="1" ht="16.5" customHeight="1" thickBot="1"/>
    <row r="89" spans="2:5" s="8" customFormat="1" ht="15.75" thickBot="1">
      <c r="B89" s="101" t="s">
        <v>83</v>
      </c>
      <c r="C89" s="102"/>
      <c r="D89" s="102"/>
      <c r="E89" s="103"/>
    </row>
    <row r="90" spans="2:5" s="8" customFormat="1" ht="27" customHeight="1">
      <c r="B90" s="6" t="s">
        <v>23</v>
      </c>
      <c r="C90" s="104"/>
      <c r="D90" s="104"/>
      <c r="E90" s="105"/>
    </row>
    <row r="91" spans="2:5" s="8" customFormat="1" ht="16.5" customHeight="1">
      <c r="B91" s="7" t="s">
        <v>24</v>
      </c>
      <c r="C91" s="93"/>
      <c r="D91" s="93"/>
      <c r="E91" s="94"/>
    </row>
    <row r="92" spans="2:5" s="8" customFormat="1" ht="16.5" customHeight="1">
      <c r="B92" s="7" t="s">
        <v>22</v>
      </c>
      <c r="C92" s="93"/>
      <c r="D92" s="93"/>
      <c r="E92" s="94"/>
    </row>
    <row r="93" spans="2:5" s="8" customFormat="1" ht="16.5" customHeight="1">
      <c r="B93" s="7" t="s">
        <v>0</v>
      </c>
      <c r="C93" s="93"/>
      <c r="D93" s="93"/>
      <c r="E93" s="94"/>
    </row>
    <row r="94" spans="2:5" s="8" customFormat="1" ht="16.5" customHeight="1">
      <c r="B94" s="7" t="s">
        <v>1</v>
      </c>
      <c r="C94" s="93"/>
      <c r="D94" s="93"/>
      <c r="E94" s="94"/>
    </row>
    <row r="95" spans="2:5" s="8" customFormat="1" ht="16.5" customHeight="1">
      <c r="B95" s="7" t="s">
        <v>26</v>
      </c>
      <c r="C95" s="93"/>
      <c r="D95" s="93"/>
      <c r="E95" s="94"/>
    </row>
    <row r="96" spans="2:5" s="8" customFormat="1" ht="16.5" customHeight="1">
      <c r="B96" s="7" t="s">
        <v>25</v>
      </c>
      <c r="C96" s="93"/>
      <c r="D96" s="93"/>
      <c r="E96" s="94"/>
    </row>
    <row r="97" spans="2:5" s="8" customFormat="1" ht="16.5" customHeight="1">
      <c r="B97" s="7" t="s">
        <v>21</v>
      </c>
      <c r="C97" s="93"/>
      <c r="D97" s="93"/>
      <c r="E97" s="94"/>
    </row>
    <row r="98" spans="2:5" s="8" customFormat="1" ht="16.5" customHeight="1">
      <c r="B98" s="10" t="s">
        <v>2</v>
      </c>
      <c r="C98" s="93"/>
      <c r="D98" s="93"/>
      <c r="E98" s="94"/>
    </row>
    <row r="99" spans="2:5" s="8" customFormat="1" ht="16.5" customHeight="1">
      <c r="B99" s="7" t="s">
        <v>18</v>
      </c>
      <c r="C99" s="93"/>
      <c r="D99" s="93"/>
      <c r="E99" s="94"/>
    </row>
    <row r="100" spans="2:5" s="8" customFormat="1" ht="16.5" customHeight="1">
      <c r="B100" s="7" t="s">
        <v>4</v>
      </c>
      <c r="C100" s="93"/>
      <c r="D100" s="93"/>
      <c r="E100" s="94"/>
    </row>
    <row r="101" spans="2:5" s="8" customFormat="1" ht="16.5" customHeight="1">
      <c r="B101" s="10" t="s">
        <v>5</v>
      </c>
      <c r="C101" s="93"/>
      <c r="D101" s="93"/>
      <c r="E101" s="94"/>
    </row>
    <row r="102" spans="2:5" s="8" customFormat="1" ht="16.5" customHeight="1">
      <c r="B102" s="10" t="s">
        <v>6</v>
      </c>
      <c r="C102" s="93"/>
      <c r="D102" s="93"/>
      <c r="E102" s="94"/>
    </row>
    <row r="103" spans="2:5" s="8" customFormat="1" ht="16.5" customHeight="1">
      <c r="B103" s="7" t="s">
        <v>39</v>
      </c>
      <c r="C103" s="93"/>
      <c r="D103" s="93"/>
      <c r="E103" s="94"/>
    </row>
    <row r="104" spans="2:5" s="8" customFormat="1" ht="16.5" customHeight="1">
      <c r="B104" s="7" t="s">
        <v>7</v>
      </c>
      <c r="C104" s="93"/>
      <c r="D104" s="93"/>
      <c r="E104" s="94"/>
    </row>
    <row r="105" spans="2:5" s="8" customFormat="1" ht="62.25" customHeight="1">
      <c r="B105" s="7" t="s">
        <v>43</v>
      </c>
      <c r="C105" s="90"/>
      <c r="D105" s="91"/>
      <c r="E105" s="92"/>
    </row>
    <row r="106" spans="2:5" s="8" customFormat="1" ht="66" customHeight="1">
      <c r="B106" s="7" t="s">
        <v>99</v>
      </c>
      <c r="C106" s="106"/>
      <c r="D106" s="107"/>
      <c r="E106" s="108"/>
    </row>
    <row r="107" spans="2:5" s="8" customFormat="1" ht="16.5" customHeight="1">
      <c r="B107" s="95" t="s">
        <v>28</v>
      </c>
      <c r="C107" s="96"/>
      <c r="D107" s="96"/>
      <c r="E107" s="97"/>
    </row>
    <row r="108" spans="2:5" s="8" customFormat="1" ht="16.5" customHeight="1">
      <c r="B108" s="7" t="s">
        <v>34</v>
      </c>
      <c r="C108" s="1"/>
      <c r="D108" s="11" t="s">
        <v>27</v>
      </c>
      <c r="E108" s="2"/>
    </row>
    <row r="109" spans="2:5" s="8" customFormat="1" ht="16.5" customHeight="1">
      <c r="B109" s="95" t="s">
        <v>29</v>
      </c>
      <c r="C109" s="96"/>
      <c r="D109" s="96"/>
      <c r="E109" s="97"/>
    </row>
    <row r="110" spans="2:5" s="8" customFormat="1" ht="16.5" customHeight="1">
      <c r="B110" s="7" t="s">
        <v>8</v>
      </c>
      <c r="C110" s="3"/>
      <c r="D110" s="11" t="s">
        <v>30</v>
      </c>
      <c r="E110" s="2"/>
    </row>
    <row r="111" spans="2:5" s="8" customFormat="1" ht="16.5" customHeight="1">
      <c r="B111" s="7" t="s">
        <v>10</v>
      </c>
      <c r="C111" s="3"/>
      <c r="D111" s="11" t="s">
        <v>11</v>
      </c>
      <c r="E111" s="2"/>
    </row>
    <row r="112" spans="2:5" s="8" customFormat="1" ht="16.5" customHeight="1">
      <c r="B112" s="7" t="s">
        <v>31</v>
      </c>
      <c r="C112" s="3"/>
      <c r="D112" s="11" t="s">
        <v>32</v>
      </c>
      <c r="E112" s="2"/>
    </row>
    <row r="113" spans="2:5" s="8" customFormat="1" ht="16.5" customHeight="1">
      <c r="B113" s="7" t="s">
        <v>9</v>
      </c>
      <c r="C113" s="4"/>
      <c r="D113" s="11" t="s">
        <v>12</v>
      </c>
      <c r="E113" s="5"/>
    </row>
    <row r="114" spans="2:5" s="8" customFormat="1" ht="16.5" customHeight="1">
      <c r="B114" s="44" t="s">
        <v>59</v>
      </c>
      <c r="C114" s="45"/>
      <c r="D114" s="11" t="s">
        <v>58</v>
      </c>
      <c r="E114" s="46"/>
    </row>
    <row r="115" spans="2:5" s="8" customFormat="1" ht="16.5" customHeight="1" thickBot="1">
      <c r="B115" s="12" t="s">
        <v>13</v>
      </c>
      <c r="C115" s="98"/>
      <c r="D115" s="99"/>
      <c r="E115" s="100"/>
    </row>
    <row r="116" spans="2:5" s="8" customFormat="1" ht="6" customHeight="1" thickBot="1"/>
    <row r="117" spans="2:5" s="8" customFormat="1" ht="15.75" thickBot="1">
      <c r="B117" s="101" t="s">
        <v>84</v>
      </c>
      <c r="C117" s="102"/>
      <c r="D117" s="102"/>
      <c r="E117" s="103"/>
    </row>
    <row r="118" spans="2:5" s="8" customFormat="1" ht="27" customHeight="1">
      <c r="B118" s="6" t="s">
        <v>23</v>
      </c>
      <c r="C118" s="104"/>
      <c r="D118" s="104"/>
      <c r="E118" s="105"/>
    </row>
    <row r="119" spans="2:5" s="8" customFormat="1" ht="16.5" customHeight="1">
      <c r="B119" s="7" t="s">
        <v>24</v>
      </c>
      <c r="C119" s="93"/>
      <c r="D119" s="93"/>
      <c r="E119" s="94"/>
    </row>
    <row r="120" spans="2:5" s="8" customFormat="1" ht="16.5" customHeight="1">
      <c r="B120" s="7" t="s">
        <v>22</v>
      </c>
      <c r="C120" s="93"/>
      <c r="D120" s="93"/>
      <c r="E120" s="94"/>
    </row>
    <row r="121" spans="2:5" s="8" customFormat="1" ht="16.5" customHeight="1">
      <c r="B121" s="7" t="s">
        <v>0</v>
      </c>
      <c r="C121" s="93"/>
      <c r="D121" s="93"/>
      <c r="E121" s="94"/>
    </row>
    <row r="122" spans="2:5" s="8" customFormat="1" ht="16.5" customHeight="1">
      <c r="B122" s="7" t="s">
        <v>1</v>
      </c>
      <c r="C122" s="93"/>
      <c r="D122" s="93"/>
      <c r="E122" s="94"/>
    </row>
    <row r="123" spans="2:5" s="8" customFormat="1" ht="16.5" customHeight="1">
      <c r="B123" s="7" t="s">
        <v>26</v>
      </c>
      <c r="C123" s="93"/>
      <c r="D123" s="93"/>
      <c r="E123" s="94"/>
    </row>
    <row r="124" spans="2:5" s="8" customFormat="1" ht="16.5" customHeight="1">
      <c r="B124" s="7" t="s">
        <v>25</v>
      </c>
      <c r="C124" s="93"/>
      <c r="D124" s="93"/>
      <c r="E124" s="94"/>
    </row>
    <row r="125" spans="2:5" s="8" customFormat="1" ht="16.5" customHeight="1">
      <c r="B125" s="7" t="s">
        <v>21</v>
      </c>
      <c r="C125" s="93"/>
      <c r="D125" s="93"/>
      <c r="E125" s="94"/>
    </row>
    <row r="126" spans="2:5" s="8" customFormat="1" ht="16.5" customHeight="1">
      <c r="B126" s="10" t="s">
        <v>2</v>
      </c>
      <c r="C126" s="93"/>
      <c r="D126" s="93"/>
      <c r="E126" s="94"/>
    </row>
    <row r="127" spans="2:5" s="8" customFormat="1" ht="16.5" customHeight="1">
      <c r="B127" s="7" t="s">
        <v>18</v>
      </c>
      <c r="C127" s="93"/>
      <c r="D127" s="93"/>
      <c r="E127" s="94"/>
    </row>
    <row r="128" spans="2:5" s="8" customFormat="1" ht="16.5" customHeight="1">
      <c r="B128" s="7" t="s">
        <v>4</v>
      </c>
      <c r="C128" s="93"/>
      <c r="D128" s="93"/>
      <c r="E128" s="94"/>
    </row>
    <row r="129" spans="2:5" s="8" customFormat="1" ht="16.5" customHeight="1">
      <c r="B129" s="10" t="s">
        <v>5</v>
      </c>
      <c r="C129" s="93"/>
      <c r="D129" s="93"/>
      <c r="E129" s="94"/>
    </row>
    <row r="130" spans="2:5" s="8" customFormat="1" ht="16.5" customHeight="1">
      <c r="B130" s="10" t="s">
        <v>6</v>
      </c>
      <c r="C130" s="93"/>
      <c r="D130" s="93"/>
      <c r="E130" s="94"/>
    </row>
    <row r="131" spans="2:5" s="8" customFormat="1" ht="16.5" customHeight="1">
      <c r="B131" s="7" t="s">
        <v>39</v>
      </c>
      <c r="C131" s="93"/>
      <c r="D131" s="93"/>
      <c r="E131" s="94"/>
    </row>
    <row r="132" spans="2:5" s="8" customFormat="1" ht="16.5" customHeight="1">
      <c r="B132" s="7" t="s">
        <v>7</v>
      </c>
      <c r="C132" s="93"/>
      <c r="D132" s="93"/>
      <c r="E132" s="94"/>
    </row>
    <row r="133" spans="2:5" s="8" customFormat="1" ht="62.25" customHeight="1">
      <c r="B133" s="7" t="s">
        <v>42</v>
      </c>
      <c r="C133" s="90"/>
      <c r="D133" s="91"/>
      <c r="E133" s="92"/>
    </row>
    <row r="134" spans="2:5" s="8" customFormat="1" ht="65.25" customHeight="1">
      <c r="B134" s="7" t="s">
        <v>99</v>
      </c>
      <c r="C134" s="106"/>
      <c r="D134" s="107"/>
      <c r="E134" s="108"/>
    </row>
    <row r="135" spans="2:5" s="8" customFormat="1" ht="16.5" customHeight="1">
      <c r="B135" s="95" t="s">
        <v>28</v>
      </c>
      <c r="C135" s="96"/>
      <c r="D135" s="96"/>
      <c r="E135" s="97"/>
    </row>
    <row r="136" spans="2:5" s="8" customFormat="1" ht="16.5" customHeight="1">
      <c r="B136" s="7" t="s">
        <v>34</v>
      </c>
      <c r="C136" s="1"/>
      <c r="D136" s="11" t="s">
        <v>27</v>
      </c>
      <c r="E136" s="2"/>
    </row>
    <row r="137" spans="2:5" s="8" customFormat="1" ht="16.5" customHeight="1">
      <c r="B137" s="95" t="s">
        <v>29</v>
      </c>
      <c r="C137" s="96"/>
      <c r="D137" s="96"/>
      <c r="E137" s="97"/>
    </row>
    <row r="138" spans="2:5" s="8" customFormat="1" ht="16.5" customHeight="1">
      <c r="B138" s="7" t="s">
        <v>8</v>
      </c>
      <c r="C138" s="3"/>
      <c r="D138" s="11" t="s">
        <v>30</v>
      </c>
      <c r="E138" s="2"/>
    </row>
    <row r="139" spans="2:5" s="8" customFormat="1" ht="16.5" customHeight="1">
      <c r="B139" s="7" t="s">
        <v>10</v>
      </c>
      <c r="C139" s="3"/>
      <c r="D139" s="11" t="s">
        <v>11</v>
      </c>
      <c r="E139" s="2"/>
    </row>
    <row r="140" spans="2:5" s="8" customFormat="1" ht="16.5" customHeight="1">
      <c r="B140" s="7" t="s">
        <v>31</v>
      </c>
      <c r="C140" s="3"/>
      <c r="D140" s="11" t="s">
        <v>32</v>
      </c>
      <c r="E140" s="2"/>
    </row>
    <row r="141" spans="2:5" s="8" customFormat="1" ht="16.5" customHeight="1">
      <c r="B141" s="7" t="s">
        <v>9</v>
      </c>
      <c r="C141" s="4"/>
      <c r="D141" s="11" t="s">
        <v>12</v>
      </c>
      <c r="E141" s="5"/>
    </row>
    <row r="142" spans="2:5" s="8" customFormat="1" ht="16.5" customHeight="1">
      <c r="B142" s="44" t="s">
        <v>59</v>
      </c>
      <c r="C142" s="45"/>
      <c r="D142" s="11" t="s">
        <v>58</v>
      </c>
      <c r="E142" s="46"/>
    </row>
    <row r="143" spans="2:5" s="8" customFormat="1" ht="16.5" customHeight="1" thickBot="1">
      <c r="B143" s="12" t="s">
        <v>13</v>
      </c>
      <c r="C143" s="98"/>
      <c r="D143" s="99"/>
      <c r="E143" s="100"/>
    </row>
    <row r="144" spans="2:5" s="8" customFormat="1"/>
    <row r="145" s="8" customFormat="1"/>
    <row r="146" s="8" customFormat="1"/>
    <row r="147" s="8" customFormat="1"/>
    <row r="148" s="8" customFormat="1"/>
    <row r="149" s="8" customFormat="1"/>
    <row r="150" s="8" customFormat="1"/>
    <row r="151" s="8" customFormat="1"/>
    <row r="152" s="8" customFormat="1"/>
    <row r="153" s="8" customFormat="1"/>
    <row r="154" s="8" customFormat="1"/>
    <row r="155" s="8" customFormat="1"/>
    <row r="156" s="8" customFormat="1"/>
    <row r="157" s="8" customFormat="1"/>
    <row r="158" s="8" customFormat="1"/>
    <row r="159" s="8" customFormat="1"/>
    <row r="160" s="8" customFormat="1"/>
    <row r="161" s="8" customFormat="1"/>
    <row r="162" s="8" customFormat="1"/>
    <row r="163" s="8" customFormat="1"/>
    <row r="164" s="8" customFormat="1"/>
    <row r="165" s="8" customFormat="1"/>
    <row r="166" s="8" customFormat="1"/>
    <row r="167" s="8" customFormat="1"/>
    <row r="168" s="8" customFormat="1"/>
    <row r="169" s="8" customFormat="1"/>
    <row r="170" s="8" customFormat="1"/>
    <row r="171" s="8" customFormat="1"/>
    <row r="172" s="8" customFormat="1"/>
    <row r="173" s="8" customFormat="1"/>
    <row r="174" s="8" customFormat="1"/>
    <row r="175" s="8" customFormat="1"/>
    <row r="176" s="8" customFormat="1"/>
    <row r="177" s="8" customFormat="1"/>
    <row r="178" s="8" customFormat="1"/>
    <row r="179" s="8" customFormat="1"/>
    <row r="180" s="8" customFormat="1"/>
    <row r="181" s="8" customFormat="1"/>
    <row r="182" s="8" customFormat="1"/>
    <row r="183" s="8" customFormat="1"/>
    <row r="184" s="8" customFormat="1"/>
    <row r="185" s="8" customFormat="1"/>
    <row r="186" s="8" customFormat="1"/>
    <row r="187" s="8" customFormat="1"/>
    <row r="188" s="8" customFormat="1"/>
    <row r="189" s="8" customFormat="1"/>
    <row r="190" s="8" customFormat="1"/>
    <row r="191" s="8" customFormat="1"/>
    <row r="192" s="8" customFormat="1"/>
    <row r="193" s="8" customFormat="1"/>
    <row r="194" s="8" customFormat="1"/>
    <row r="195" s="8" customFormat="1"/>
    <row r="196" s="8" customFormat="1"/>
    <row r="197" s="8" customFormat="1"/>
    <row r="198" s="8" customFormat="1"/>
    <row r="199" s="8" customFormat="1"/>
    <row r="200" s="8" customFormat="1"/>
    <row r="201" s="8" customFormat="1"/>
    <row r="202" s="8" customFormat="1"/>
    <row r="203" s="8" customFormat="1"/>
    <row r="204" s="8" customFormat="1"/>
    <row r="205" s="8" customFormat="1"/>
    <row r="206" s="8" customFormat="1"/>
    <row r="207" s="8" customFormat="1"/>
    <row r="208" s="8" customFormat="1"/>
    <row r="209" s="8" customFormat="1"/>
    <row r="210" s="8" customFormat="1"/>
    <row r="211" s="8" customFormat="1"/>
    <row r="212" s="8" customFormat="1"/>
    <row r="213" s="8" customFormat="1"/>
    <row r="214" s="8" customFormat="1"/>
    <row r="215" s="8" customFormat="1"/>
    <row r="216" s="8" customFormat="1"/>
    <row r="217" s="8" customFormat="1"/>
    <row r="218" s="8" customFormat="1"/>
    <row r="219" s="8" customFormat="1"/>
    <row r="220" s="8" customFormat="1"/>
    <row r="221" s="8" customFormat="1"/>
    <row r="222" s="8" customFormat="1"/>
    <row r="223" s="8" customFormat="1"/>
    <row r="224" s="8" customFormat="1"/>
    <row r="225" s="8" customFormat="1"/>
    <row r="226" s="8" customFormat="1"/>
    <row r="227" s="8" customFormat="1"/>
    <row r="228" s="8" customFormat="1"/>
    <row r="229" s="8" customFormat="1"/>
    <row r="230" s="8" customFormat="1"/>
    <row r="231" s="8" customFormat="1"/>
    <row r="232" s="8" customFormat="1"/>
    <row r="233" s="8" customFormat="1"/>
    <row r="234" s="8" customFormat="1"/>
    <row r="235" s="8" customFormat="1"/>
    <row r="236" s="8" customFormat="1"/>
    <row r="237" s="8" customFormat="1"/>
    <row r="238" s="8" customFormat="1"/>
    <row r="239" s="8" customFormat="1"/>
    <row r="240" s="8" customFormat="1"/>
    <row r="241" s="8" customFormat="1"/>
    <row r="242" s="8" customFormat="1"/>
    <row r="243" s="8" customFormat="1"/>
    <row r="244" s="8" customFormat="1"/>
    <row r="245" s="8" customFormat="1"/>
    <row r="246" s="8" customFormat="1"/>
    <row r="247" s="8" customFormat="1"/>
    <row r="248" s="8" customFormat="1"/>
    <row r="249" s="8" customFormat="1"/>
    <row r="250" s="8" customFormat="1"/>
    <row r="251" s="8" customFormat="1"/>
    <row r="252" s="8" customFormat="1"/>
    <row r="253" s="8" customFormat="1"/>
    <row r="254" s="8" customFormat="1"/>
    <row r="255" s="8" customFormat="1"/>
    <row r="256" s="8" customFormat="1"/>
    <row r="257" s="8" customFormat="1"/>
    <row r="258" s="8" customFormat="1"/>
    <row r="259" s="8" customFormat="1"/>
    <row r="260" s="8" customFormat="1"/>
    <row r="261" s="8" customFormat="1"/>
    <row r="262" s="8" customFormat="1"/>
    <row r="263" s="8" customFormat="1"/>
    <row r="264" s="8" customFormat="1"/>
    <row r="265" s="8" customFormat="1"/>
    <row r="266" s="8" customFormat="1"/>
    <row r="267" s="8" customFormat="1"/>
    <row r="268" s="8" customFormat="1"/>
    <row r="269" s="8" customFormat="1"/>
    <row r="270" s="8" customFormat="1"/>
    <row r="271" s="8" customFormat="1"/>
    <row r="272" s="8" customFormat="1"/>
    <row r="273" s="8" customFormat="1"/>
    <row r="274" s="8" customFormat="1"/>
    <row r="275" s="8" customFormat="1"/>
    <row r="276" s="8" customFormat="1"/>
    <row r="277" s="8" customFormat="1"/>
    <row r="278" s="8" customFormat="1"/>
    <row r="279" s="8" customFormat="1"/>
    <row r="280" s="8" customFormat="1"/>
    <row r="281" s="8" customFormat="1"/>
    <row r="282" s="8" customFormat="1"/>
    <row r="283" s="8" customFormat="1"/>
    <row r="284" s="8" customFormat="1"/>
    <row r="285" s="8" customFormat="1"/>
    <row r="286" s="8" customFormat="1"/>
    <row r="287" s="8" customFormat="1"/>
    <row r="288" s="8" customFormat="1"/>
    <row r="289" s="8" customFormat="1"/>
    <row r="290" s="8" customFormat="1"/>
    <row r="291" s="8" customFormat="1"/>
    <row r="292" s="8" customFormat="1"/>
    <row r="293" s="8" customFormat="1"/>
    <row r="294" s="8" customFormat="1"/>
    <row r="295" s="8" customFormat="1"/>
    <row r="296" s="8" customFormat="1"/>
    <row r="297" s="8" customFormat="1"/>
    <row r="298" s="8" customFormat="1"/>
    <row r="299" s="8" customFormat="1"/>
    <row r="300" s="8" customFormat="1"/>
    <row r="301" s="8" customFormat="1"/>
    <row r="302" s="8" customFormat="1"/>
    <row r="303" s="8" customFormat="1"/>
    <row r="304" s="8" customFormat="1"/>
    <row r="305" s="8" customFormat="1"/>
    <row r="306" s="8" customFormat="1"/>
    <row r="307" s="8" customFormat="1"/>
    <row r="308" s="8" customFormat="1"/>
    <row r="309" s="8" customFormat="1"/>
    <row r="310" s="8" customFormat="1"/>
    <row r="311" s="8" customFormat="1"/>
    <row r="312" s="8" customFormat="1"/>
    <row r="313" s="8" customFormat="1"/>
    <row r="314" s="8" customFormat="1"/>
    <row r="315" s="8" customFormat="1"/>
    <row r="316" s="8" customFormat="1"/>
    <row r="317" s="8" customFormat="1"/>
    <row r="318" s="8" customFormat="1"/>
    <row r="319" s="8" customFormat="1"/>
    <row r="320" s="8" customFormat="1"/>
    <row r="321" s="8" customFormat="1"/>
    <row r="322" s="8" customFormat="1"/>
    <row r="323" s="8" customFormat="1"/>
    <row r="324" s="8" customFormat="1"/>
    <row r="325" s="8" customFormat="1"/>
    <row r="326" s="8" customFormat="1"/>
    <row r="327" s="8" customFormat="1"/>
    <row r="328" s="8" customFormat="1"/>
    <row r="329" s="8" customFormat="1"/>
    <row r="330" s="8" customFormat="1"/>
    <row r="331" s="8" customFormat="1"/>
    <row r="332" s="8" customFormat="1"/>
    <row r="333" s="8" customFormat="1"/>
    <row r="334" s="8" customFormat="1"/>
    <row r="335" s="8" customFormat="1"/>
    <row r="336" s="8" customFormat="1"/>
    <row r="337" s="8" customFormat="1"/>
    <row r="338" s="8" customFormat="1"/>
    <row r="339" s="8" customFormat="1"/>
    <row r="340" s="8" customFormat="1"/>
    <row r="341" s="8" customFormat="1"/>
    <row r="342" s="8" customFormat="1"/>
    <row r="343" s="8" customFormat="1"/>
    <row r="344" s="8" customFormat="1"/>
    <row r="345" s="8" customFormat="1"/>
    <row r="346" s="8" customFormat="1"/>
    <row r="347" s="8" customFormat="1"/>
    <row r="348" s="8" customFormat="1"/>
    <row r="349" s="8" customFormat="1"/>
    <row r="350" s="8" customFormat="1"/>
    <row r="351" s="8" customFormat="1"/>
    <row r="352" s="8" customFormat="1"/>
    <row r="353" s="8" customFormat="1"/>
    <row r="354" s="8" customFormat="1"/>
    <row r="355" s="8" customFormat="1"/>
    <row r="356" s="8" customFormat="1"/>
    <row r="357" s="8" customFormat="1"/>
    <row r="358" s="8" customFormat="1"/>
    <row r="359" s="8" customFormat="1"/>
    <row r="360" s="8" customFormat="1"/>
    <row r="361" s="8" customFormat="1"/>
    <row r="362" s="8" customFormat="1"/>
    <row r="363" s="8" customFormat="1"/>
    <row r="364" s="8" customFormat="1"/>
    <row r="365" s="8" customFormat="1"/>
    <row r="366" s="8" customFormat="1"/>
    <row r="367" s="8" customFormat="1"/>
    <row r="368" s="8" customFormat="1"/>
    <row r="369" s="8" customFormat="1"/>
    <row r="370" s="8" customFormat="1"/>
    <row r="371" s="8" customFormat="1"/>
    <row r="372" s="8" customFormat="1"/>
    <row r="373" s="8" customFormat="1"/>
    <row r="374" s="8" customFormat="1"/>
    <row r="375" s="8" customFormat="1"/>
    <row r="376" s="8" customFormat="1"/>
    <row r="377" s="8" customFormat="1"/>
    <row r="378" s="8" customFormat="1"/>
    <row r="379" s="8" customFormat="1"/>
    <row r="380" s="8" customFormat="1"/>
    <row r="381" s="8" customFormat="1"/>
    <row r="382" s="8" customFormat="1"/>
    <row r="383" s="8" customFormat="1"/>
    <row r="384" s="8" customFormat="1"/>
    <row r="385" s="8" customFormat="1"/>
    <row r="386" s="8" customFormat="1"/>
    <row r="387" s="8" customFormat="1"/>
    <row r="388" s="8" customFormat="1"/>
    <row r="389" s="8" customFormat="1"/>
    <row r="390" s="8" customFormat="1"/>
    <row r="391" s="8" customFormat="1"/>
    <row r="392" s="8" customFormat="1"/>
    <row r="393" s="8" customFormat="1"/>
    <row r="394" s="8" customFormat="1"/>
    <row r="395" s="8" customFormat="1"/>
    <row r="396" s="8" customFormat="1"/>
    <row r="397" s="8" customFormat="1"/>
    <row r="398" s="8" customFormat="1"/>
    <row r="399" s="8" customFormat="1"/>
    <row r="400" s="8" customFormat="1"/>
    <row r="401" s="8" customFormat="1"/>
    <row r="402" s="8" customFormat="1"/>
    <row r="403" s="8" customFormat="1"/>
    <row r="404" s="8" customFormat="1"/>
    <row r="405" s="8" customFormat="1"/>
    <row r="406" s="8" customFormat="1"/>
    <row r="407" s="8" customFormat="1"/>
    <row r="408" s="8" customFormat="1"/>
    <row r="409" s="8" customFormat="1"/>
    <row r="410" s="8" customFormat="1"/>
    <row r="411" s="8" customFormat="1"/>
    <row r="412" s="8" customFormat="1"/>
    <row r="413" s="8" customFormat="1"/>
    <row r="414" s="8" customFormat="1"/>
    <row r="415" s="8" customFormat="1"/>
    <row r="416" s="8" customFormat="1"/>
    <row r="417" s="8" customFormat="1"/>
    <row r="418" s="8" customFormat="1"/>
    <row r="419" s="8" customFormat="1"/>
    <row r="420" s="8" customFormat="1"/>
    <row r="421" s="8" customFormat="1"/>
    <row r="422" s="8" customFormat="1"/>
    <row r="423" s="8" customFormat="1"/>
    <row r="424" s="8" customFormat="1"/>
    <row r="425" s="8" customFormat="1"/>
    <row r="426" s="8" customFormat="1"/>
    <row r="427" s="8" customFormat="1"/>
    <row r="428" s="8" customFormat="1"/>
  </sheetData>
  <sheetProtection password="C64D" sheet="1" objects="1" scenarios="1" formatCells="0" insertHyperlinks="0"/>
  <mergeCells count="112">
    <mergeCell ref="C134:E134"/>
    <mergeCell ref="C14:F14"/>
    <mergeCell ref="C98:E98"/>
    <mergeCell ref="C71:E71"/>
    <mergeCell ref="C73:E73"/>
    <mergeCell ref="C74:E74"/>
    <mergeCell ref="C75:E75"/>
    <mergeCell ref="C69:E69"/>
    <mergeCell ref="C70:E70"/>
    <mergeCell ref="C72:E72"/>
    <mergeCell ref="C90:E90"/>
    <mergeCell ref="C91:E91"/>
    <mergeCell ref="C31:E31"/>
    <mergeCell ref="C51:E51"/>
    <mergeCell ref="C59:E59"/>
    <mergeCell ref="C47:E47"/>
    <mergeCell ref="C99:E99"/>
    <mergeCell ref="B89:E89"/>
    <mergeCell ref="C29:E29"/>
    <mergeCell ref="C64:E64"/>
    <mergeCell ref="C132:E132"/>
    <mergeCell ref="C121:E121"/>
    <mergeCell ref="C122:E122"/>
    <mergeCell ref="C123:E123"/>
    <mergeCell ref="B135:E135"/>
    <mergeCell ref="B137:E137"/>
    <mergeCell ref="C143:E143"/>
    <mergeCell ref="C15:F15"/>
    <mergeCell ref="C100:E100"/>
    <mergeCell ref="C101:E101"/>
    <mergeCell ref="C102:E102"/>
    <mergeCell ref="C103:E103"/>
    <mergeCell ref="C104:E104"/>
    <mergeCell ref="C126:E126"/>
    <mergeCell ref="C127:E127"/>
    <mergeCell ref="C128:E128"/>
    <mergeCell ref="C129:E129"/>
    <mergeCell ref="C130:E130"/>
    <mergeCell ref="B81:E81"/>
    <mergeCell ref="C87:E87"/>
    <mergeCell ref="C106:E106"/>
    <mergeCell ref="B107:E107"/>
    <mergeCell ref="C92:E92"/>
    <mergeCell ref="B79:E79"/>
    <mergeCell ref="C94:E94"/>
    <mergeCell ref="C95:E95"/>
    <mergeCell ref="C96:E96"/>
    <mergeCell ref="C97:E97"/>
    <mergeCell ref="B2:F2"/>
    <mergeCell ref="C68:E68"/>
    <mergeCell ref="C19:E19"/>
    <mergeCell ref="C20:E20"/>
    <mergeCell ref="C21:E21"/>
    <mergeCell ref="C22:E22"/>
    <mergeCell ref="C23:E23"/>
    <mergeCell ref="C24:E24"/>
    <mergeCell ref="C25:E25"/>
    <mergeCell ref="C26:E26"/>
    <mergeCell ref="C27:E27"/>
    <mergeCell ref="C28:E28"/>
    <mergeCell ref="C66:E66"/>
    <mergeCell ref="C67:E67"/>
    <mergeCell ref="B18:E18"/>
    <mergeCell ref="B12:E12"/>
    <mergeCell ref="C63:E63"/>
    <mergeCell ref="B61:E61"/>
    <mergeCell ref="C62:E62"/>
    <mergeCell ref="C30:E30"/>
    <mergeCell ref="C65:E65"/>
    <mergeCell ref="B33:E33"/>
    <mergeCell ref="B11:E11"/>
    <mergeCell ref="C46:E46"/>
    <mergeCell ref="B4:F4"/>
    <mergeCell ref="C48:E48"/>
    <mergeCell ref="B52:E52"/>
    <mergeCell ref="B54:E54"/>
    <mergeCell ref="C41:E41"/>
    <mergeCell ref="C42:E42"/>
    <mergeCell ref="C43:E43"/>
    <mergeCell ref="C44:E44"/>
    <mergeCell ref="C45:E45"/>
    <mergeCell ref="C38:E38"/>
    <mergeCell ref="C39:E39"/>
    <mergeCell ref="C40:E40"/>
    <mergeCell ref="C7:F7"/>
    <mergeCell ref="B8:E8"/>
    <mergeCell ref="B10:E10"/>
    <mergeCell ref="B13:E13"/>
    <mergeCell ref="B6:F6"/>
    <mergeCell ref="B9:E9"/>
    <mergeCell ref="C34:E34"/>
    <mergeCell ref="C35:E35"/>
    <mergeCell ref="C36:E36"/>
    <mergeCell ref="C37:E37"/>
    <mergeCell ref="C16:F16"/>
    <mergeCell ref="C49:E49"/>
    <mergeCell ref="C50:E50"/>
    <mergeCell ref="C77:E77"/>
    <mergeCell ref="C105:E105"/>
    <mergeCell ref="C133:E133"/>
    <mergeCell ref="C76:E76"/>
    <mergeCell ref="B109:E109"/>
    <mergeCell ref="C115:E115"/>
    <mergeCell ref="C124:E124"/>
    <mergeCell ref="C125:E125"/>
    <mergeCell ref="B117:E117"/>
    <mergeCell ref="C118:E118"/>
    <mergeCell ref="C119:E119"/>
    <mergeCell ref="C120:E120"/>
    <mergeCell ref="C131:E131"/>
    <mergeCell ref="C93:E93"/>
    <mergeCell ref="C78:E78"/>
  </mergeCells>
  <dataValidations count="4">
    <dataValidation type="textLength" operator="lessThanOrEqual" allowBlank="1" showInputMessage="1" showErrorMessage="1" error="El número de caracteres introducidos es mayor que 200_x000a_" sqref="C15:F16">
      <formula1>200</formula1>
    </dataValidation>
    <dataValidation type="textLength" operator="lessThanOrEqual" allowBlank="1" showInputMessage="1" showErrorMessage="1" error="El número de caracteres introducidos es mayor que 60_x000a_" sqref="C7:F7">
      <formula1>60</formula1>
    </dataValidation>
    <dataValidation type="textLength" operator="lessThanOrEqual" allowBlank="1" showInputMessage="1" showErrorMessage="1" error="El número de caracteres introducidos es mayor que 300" sqref="C14:F14">
      <formula1>300</formula1>
    </dataValidation>
    <dataValidation type="textLength" operator="lessThan" allowBlank="1" showInputMessage="1" showErrorMessage="1" error="La descripcion debe tener una longitud menor a 150 caracteres" sqref="C49:E49 C77:E77 C105:E105 C133:E133">
      <formula1>150</formula1>
    </dataValidation>
  </dataValidations>
  <hyperlinks>
    <hyperlink ref="C46" r:id="rId1"/>
    <hyperlink ref="C48" r:id="rId2"/>
    <hyperlink ref="C28" r:id="rId3"/>
  </hyperlinks>
  <pageMargins left="0.70866141732283472" right="0.70866141732283472" top="0.74803149606299213" bottom="0.74803149606299213" header="0.31496062992125984" footer="0.31496062992125984"/>
  <pageSetup paperSize="9" scale="83" fitToHeight="0" orientation="portrait" r:id="rId4"/>
  <rowBreaks count="4" manualBreakCount="4">
    <brk id="17" min="1" max="4" man="1"/>
    <brk id="59" min="1" max="4" man="1"/>
    <brk id="87" min="1" max="4" man="1"/>
    <brk id="115" min="1" max="4" man="1"/>
  </rowBreaks>
</worksheet>
</file>

<file path=xl/worksheets/sheet2.xml><?xml version="1.0" encoding="utf-8"?>
<worksheet xmlns="http://schemas.openxmlformats.org/spreadsheetml/2006/main" xmlns:r="http://schemas.openxmlformats.org/officeDocument/2006/relationships">
  <sheetPr>
    <pageSetUpPr fitToPage="1"/>
  </sheetPr>
  <dimension ref="A1:FE133"/>
  <sheetViews>
    <sheetView topLeftCell="A47" zoomScaleNormal="100" zoomScaleSheetLayoutView="100" workbookViewId="0">
      <selection activeCell="B48" sqref="B48"/>
    </sheetView>
  </sheetViews>
  <sheetFormatPr baseColWidth="10" defaultColWidth="9.140625" defaultRowHeight="15"/>
  <cols>
    <col min="1" max="1" width="3.42578125" style="8" customWidth="1"/>
    <col min="2" max="2" width="51.28515625" style="16" customWidth="1"/>
    <col min="3" max="3" width="17.85546875" style="16" customWidth="1"/>
    <col min="4" max="4" width="15.7109375" style="8" customWidth="1"/>
    <col min="5" max="5" width="75.28515625" style="8" customWidth="1"/>
    <col min="6" max="6" width="4.140625" style="8" customWidth="1"/>
    <col min="7" max="7" width="93.7109375" style="8" customWidth="1"/>
    <col min="8" max="8" width="17.85546875" style="8" customWidth="1"/>
    <col min="9" max="9" width="15" style="8" customWidth="1"/>
    <col min="10" max="10" width="153.28515625" style="8" customWidth="1"/>
    <col min="11" max="11" width="12.140625" style="8" customWidth="1"/>
    <col min="12" max="17" width="10.85546875" style="8" customWidth="1"/>
    <col min="18" max="161" width="9.140625" style="8"/>
    <col min="162" max="16384" width="9.140625" style="16"/>
  </cols>
  <sheetData>
    <row r="1" spans="2:7" s="8" customFormat="1" ht="16.5" customHeight="1"/>
    <row r="2" spans="2:7" s="8" customFormat="1" ht="45" customHeight="1" thickBot="1">
      <c r="B2" s="19" t="s">
        <v>46</v>
      </c>
      <c r="C2" s="126" t="s">
        <v>100</v>
      </c>
      <c r="D2" s="126"/>
      <c r="E2" s="126"/>
    </row>
    <row r="3" spans="2:7" s="8" customFormat="1" ht="20.25" customHeight="1">
      <c r="B3" s="123" t="s">
        <v>60</v>
      </c>
      <c r="C3" s="124"/>
      <c r="D3" s="124" t="s">
        <v>61</v>
      </c>
      <c r="E3" s="125"/>
    </row>
    <row r="4" spans="2:7" s="8" customFormat="1" ht="19.5" customHeight="1" thickBot="1">
      <c r="B4" s="144" t="str">
        <f>'DATOS GENERALES'!C35</f>
        <v xml:space="preserve">ASPEm </v>
      </c>
      <c r="C4" s="142"/>
      <c r="D4" s="142" t="str">
        <f>'DATOS GENERALES'!C7</f>
        <v>Mercado de Sistemas Fotovoltaicos en Apurímac y Arequipa</v>
      </c>
      <c r="E4" s="143"/>
    </row>
    <row r="5" spans="2:7" s="8" customFormat="1" ht="16.5" customHeight="1" thickBot="1">
      <c r="B5" s="15"/>
    </row>
    <row r="6" spans="2:7" s="8" customFormat="1" ht="15" customHeight="1">
      <c r="B6" s="132" t="s">
        <v>88</v>
      </c>
      <c r="C6" s="133"/>
      <c r="D6" s="133"/>
      <c r="E6" s="134"/>
    </row>
    <row r="7" spans="2:7" s="8" customFormat="1" ht="209.25" customHeight="1" thickBot="1">
      <c r="B7" s="138" t="s">
        <v>129</v>
      </c>
      <c r="C7" s="139"/>
      <c r="D7" s="139"/>
      <c r="E7" s="140"/>
    </row>
    <row r="8" spans="2:7" s="8" customFormat="1" ht="12" customHeight="1" thickBot="1"/>
    <row r="9" spans="2:7" s="8" customFormat="1">
      <c r="B9" s="132" t="s">
        <v>89</v>
      </c>
      <c r="C9" s="133"/>
      <c r="D9" s="133"/>
      <c r="E9" s="134"/>
    </row>
    <row r="10" spans="2:7" s="8" customFormat="1" ht="171" customHeight="1" thickBot="1">
      <c r="B10" s="141" t="s">
        <v>133</v>
      </c>
      <c r="C10" s="130"/>
      <c r="D10" s="130"/>
      <c r="E10" s="131"/>
    </row>
    <row r="11" spans="2:7" s="8" customFormat="1" ht="15.75" customHeight="1" thickBot="1"/>
    <row r="12" spans="2:7" s="8" customFormat="1">
      <c r="B12" s="135" t="s">
        <v>90</v>
      </c>
      <c r="C12" s="136"/>
      <c r="D12" s="136"/>
      <c r="E12" s="137"/>
    </row>
    <row r="13" spans="2:7" s="8" customFormat="1" ht="166.5" customHeight="1" thickBot="1">
      <c r="B13" s="141" t="s">
        <v>130</v>
      </c>
      <c r="C13" s="130"/>
      <c r="D13" s="130"/>
      <c r="E13" s="131"/>
    </row>
    <row r="14" spans="2:7" ht="15" customHeight="1" thickBot="1">
      <c r="B14" s="8"/>
      <c r="C14" s="8"/>
    </row>
    <row r="15" spans="2:7" s="8" customFormat="1" ht="36" customHeight="1">
      <c r="B15" s="135" t="s">
        <v>62</v>
      </c>
      <c r="C15" s="136"/>
      <c r="D15" s="136"/>
      <c r="E15" s="137"/>
      <c r="G15" s="47" t="s">
        <v>64</v>
      </c>
    </row>
    <row r="16" spans="2:7" s="8" customFormat="1" ht="164.25" customHeight="1" thickBot="1">
      <c r="B16" s="141" t="s">
        <v>131</v>
      </c>
      <c r="C16" s="130"/>
      <c r="D16" s="130"/>
      <c r="E16" s="131"/>
      <c r="G16" s="84" t="s">
        <v>128</v>
      </c>
    </row>
    <row r="17" spans="1:7" s="8" customFormat="1" ht="15.75" customHeight="1" thickBot="1"/>
    <row r="18" spans="1:7" s="8" customFormat="1" ht="33" customHeight="1">
      <c r="B18" s="132" t="s">
        <v>63</v>
      </c>
      <c r="C18" s="133"/>
      <c r="D18" s="133"/>
      <c r="E18" s="134"/>
    </row>
    <row r="19" spans="1:7" s="8" customFormat="1" ht="322.5" customHeight="1" thickBot="1">
      <c r="B19" s="141" t="s">
        <v>132</v>
      </c>
      <c r="C19" s="130"/>
      <c r="D19" s="130"/>
      <c r="E19" s="131"/>
    </row>
    <row r="20" spans="1:7" s="8" customFormat="1" ht="17.25" customHeight="1" thickBot="1"/>
    <row r="21" spans="1:7" s="8" customFormat="1" ht="15" customHeight="1">
      <c r="B21" s="135" t="s">
        <v>65</v>
      </c>
      <c r="C21" s="136"/>
      <c r="D21" s="136"/>
      <c r="E21" s="137"/>
    </row>
    <row r="22" spans="1:7" s="8" customFormat="1" ht="338.25" customHeight="1" thickBot="1">
      <c r="B22" s="141" t="s">
        <v>142</v>
      </c>
      <c r="C22" s="130"/>
      <c r="D22" s="130"/>
      <c r="E22" s="131"/>
    </row>
    <row r="23" spans="1:7" ht="15" customHeight="1" thickBot="1">
      <c r="B23" s="8"/>
      <c r="C23" s="8"/>
    </row>
    <row r="24" spans="1:7" s="8" customFormat="1" ht="15" customHeight="1">
      <c r="B24" s="135" t="s">
        <v>66</v>
      </c>
      <c r="C24" s="136"/>
      <c r="D24" s="136"/>
      <c r="E24" s="137"/>
    </row>
    <row r="25" spans="1:7" s="8" customFormat="1" ht="180" customHeight="1" thickBot="1">
      <c r="A25" s="8" t="s">
        <v>37</v>
      </c>
      <c r="B25" s="138" t="s">
        <v>134</v>
      </c>
      <c r="C25" s="139"/>
      <c r="D25" s="139"/>
      <c r="E25" s="140"/>
    </row>
    <row r="26" spans="1:7" s="8" customFormat="1" ht="14.25" customHeight="1" thickBot="1"/>
    <row r="27" spans="1:7" s="8" customFormat="1" ht="15" customHeight="1">
      <c r="B27" s="135" t="s">
        <v>67</v>
      </c>
      <c r="C27" s="136"/>
      <c r="D27" s="136"/>
      <c r="E27" s="137"/>
    </row>
    <row r="28" spans="1:7" s="8" customFormat="1" ht="184.5" customHeight="1" thickBot="1">
      <c r="B28" s="138" t="s">
        <v>135</v>
      </c>
      <c r="C28" s="139"/>
      <c r="D28" s="139"/>
      <c r="E28" s="140"/>
    </row>
    <row r="29" spans="1:7" s="8" customFormat="1" ht="12" customHeight="1" thickBot="1"/>
    <row r="30" spans="1:7" s="8" customFormat="1" ht="33" customHeight="1">
      <c r="B30" s="135" t="s">
        <v>91</v>
      </c>
      <c r="C30" s="136"/>
      <c r="D30" s="136"/>
      <c r="E30" s="137"/>
      <c r="G30" s="47" t="s">
        <v>104</v>
      </c>
    </row>
    <row r="31" spans="1:7" s="8" customFormat="1" ht="221.25" customHeight="1" thickBot="1">
      <c r="B31" s="138" t="s">
        <v>136</v>
      </c>
      <c r="C31" s="139"/>
      <c r="D31" s="139"/>
      <c r="E31" s="140"/>
      <c r="G31" s="84" t="s">
        <v>137</v>
      </c>
    </row>
    <row r="32" spans="1:7" s="8" customFormat="1" ht="15" customHeight="1" thickBot="1"/>
    <row r="33" spans="1:7" s="8" customFormat="1" ht="30">
      <c r="A33" s="8">
        <v>10</v>
      </c>
      <c r="B33" s="132" t="s">
        <v>69</v>
      </c>
      <c r="C33" s="133"/>
      <c r="D33" s="133"/>
      <c r="E33" s="134"/>
      <c r="G33" s="47" t="s">
        <v>68</v>
      </c>
    </row>
    <row r="34" spans="1:7" s="8" customFormat="1" ht="357" customHeight="1" thickBot="1">
      <c r="B34" s="141" t="s">
        <v>138</v>
      </c>
      <c r="C34" s="130"/>
      <c r="D34" s="130"/>
      <c r="E34" s="131"/>
      <c r="G34" s="48"/>
    </row>
    <row r="35" spans="1:7" s="8" customFormat="1" ht="12.75" customHeight="1" thickBot="1"/>
    <row r="36" spans="1:7" s="8" customFormat="1">
      <c r="B36" s="132" t="s">
        <v>106</v>
      </c>
      <c r="C36" s="133"/>
      <c r="D36" s="133"/>
      <c r="E36" s="134"/>
    </row>
    <row r="37" spans="1:7" s="8" customFormat="1" ht="297" customHeight="1" thickBot="1">
      <c r="B37" s="141" t="s">
        <v>139</v>
      </c>
      <c r="C37" s="130"/>
      <c r="D37" s="130"/>
      <c r="E37" s="131"/>
    </row>
    <row r="38" spans="1:7" s="8" customFormat="1" ht="15.75" customHeight="1" thickBot="1"/>
    <row r="39" spans="1:7" s="8" customFormat="1">
      <c r="B39" s="135" t="s">
        <v>107</v>
      </c>
      <c r="C39" s="136"/>
      <c r="D39" s="136"/>
      <c r="E39" s="137"/>
    </row>
    <row r="40" spans="1:7" s="8" customFormat="1" ht="296.25" customHeight="1" thickBot="1">
      <c r="B40" s="141" t="s">
        <v>140</v>
      </c>
      <c r="C40" s="130"/>
      <c r="D40" s="130"/>
      <c r="E40" s="131"/>
    </row>
    <row r="41" spans="1:7" s="8" customFormat="1" ht="16.5" customHeight="1" thickBot="1"/>
    <row r="42" spans="1:7" s="8" customFormat="1">
      <c r="B42" s="135" t="s">
        <v>105</v>
      </c>
      <c r="C42" s="136"/>
      <c r="D42" s="136"/>
      <c r="E42" s="137"/>
    </row>
    <row r="43" spans="1:7" s="8" customFormat="1" ht="327.75" customHeight="1" thickBot="1">
      <c r="B43" s="141" t="s">
        <v>141</v>
      </c>
      <c r="C43" s="130"/>
      <c r="D43" s="130"/>
      <c r="E43" s="131"/>
    </row>
    <row r="44" spans="1:7" s="8" customFormat="1" ht="13.5" customHeight="1" thickBot="1"/>
    <row r="45" spans="1:7" s="8" customFormat="1" ht="15" customHeight="1">
      <c r="B45" s="132" t="s">
        <v>70</v>
      </c>
      <c r="C45" s="133"/>
      <c r="D45" s="133"/>
      <c r="E45" s="134"/>
    </row>
    <row r="46" spans="1:7" s="8" customFormat="1" ht="291.75" customHeight="1">
      <c r="B46" s="164" t="s">
        <v>183</v>
      </c>
      <c r="C46" s="127"/>
      <c r="D46" s="127"/>
      <c r="E46" s="128"/>
    </row>
    <row r="47" spans="1:7" s="8" customFormat="1" ht="291.75" customHeight="1" thickBot="1">
      <c r="B47" s="129"/>
      <c r="C47" s="130"/>
      <c r="D47" s="130"/>
      <c r="E47" s="131"/>
    </row>
    <row r="48" spans="1:7" s="8" customFormat="1" ht="12" customHeight="1" thickBot="1"/>
    <row r="49" spans="2:5" s="8" customFormat="1">
      <c r="B49" s="132" t="s">
        <v>71</v>
      </c>
      <c r="C49" s="133"/>
      <c r="D49" s="133"/>
      <c r="E49" s="134"/>
    </row>
    <row r="50" spans="2:5" s="8" customFormat="1">
      <c r="B50" s="61" t="s">
        <v>35</v>
      </c>
      <c r="C50" s="79" t="s">
        <v>36</v>
      </c>
      <c r="D50" s="79" t="s">
        <v>72</v>
      </c>
      <c r="E50" s="80" t="s">
        <v>38</v>
      </c>
    </row>
    <row r="51" spans="2:5" s="8" customFormat="1" ht="46.5" customHeight="1">
      <c r="B51" s="86" t="s">
        <v>126</v>
      </c>
      <c r="C51" s="62">
        <v>1</v>
      </c>
      <c r="D51" s="62">
        <v>2</v>
      </c>
      <c r="E51" s="87" t="s">
        <v>121</v>
      </c>
    </row>
    <row r="52" spans="2:5" s="8" customFormat="1" ht="46.5" customHeight="1">
      <c r="B52" s="86" t="s">
        <v>127</v>
      </c>
      <c r="C52" s="62">
        <v>1</v>
      </c>
      <c r="D52" s="62">
        <v>2</v>
      </c>
      <c r="E52" s="87" t="s">
        <v>125</v>
      </c>
    </row>
    <row r="53" spans="2:5" s="8" customFormat="1" ht="46.5" customHeight="1">
      <c r="B53" s="88" t="s">
        <v>114</v>
      </c>
      <c r="C53" s="62">
        <v>3</v>
      </c>
      <c r="D53" s="62">
        <v>4</v>
      </c>
      <c r="E53" s="87" t="s">
        <v>117</v>
      </c>
    </row>
    <row r="54" spans="2:5" s="8" customFormat="1" ht="46.5" customHeight="1">
      <c r="B54" s="88" t="s">
        <v>109</v>
      </c>
      <c r="C54" s="62">
        <v>2</v>
      </c>
      <c r="D54" s="62">
        <v>5</v>
      </c>
      <c r="E54" s="87" t="s">
        <v>111</v>
      </c>
    </row>
    <row r="55" spans="2:5" s="8" customFormat="1" ht="46.5" customHeight="1">
      <c r="B55" s="88" t="s">
        <v>108</v>
      </c>
      <c r="C55" s="62">
        <v>2</v>
      </c>
      <c r="D55" s="62">
        <v>5</v>
      </c>
      <c r="E55" s="87" t="s">
        <v>110</v>
      </c>
    </row>
    <row r="56" spans="2:5" s="8" customFormat="1" ht="46.5" customHeight="1">
      <c r="B56" s="86" t="s">
        <v>122</v>
      </c>
      <c r="C56" s="62">
        <v>3</v>
      </c>
      <c r="D56" s="62">
        <v>1</v>
      </c>
      <c r="E56" s="87" t="s">
        <v>123</v>
      </c>
    </row>
    <row r="57" spans="2:5" s="8" customFormat="1" ht="46.5" customHeight="1">
      <c r="B57" s="86" t="s">
        <v>116</v>
      </c>
      <c r="C57" s="62">
        <v>2</v>
      </c>
      <c r="D57" s="62">
        <v>2</v>
      </c>
      <c r="E57" s="87" t="s">
        <v>118</v>
      </c>
    </row>
    <row r="58" spans="2:5" s="8" customFormat="1" ht="46.5" customHeight="1">
      <c r="B58" s="88" t="s">
        <v>113</v>
      </c>
      <c r="C58" s="62">
        <v>1</v>
      </c>
      <c r="D58" s="62">
        <v>4</v>
      </c>
      <c r="E58" s="87" t="s">
        <v>119</v>
      </c>
    </row>
    <row r="59" spans="2:5" s="8" customFormat="1" ht="46.5" customHeight="1">
      <c r="B59" s="88" t="s">
        <v>112</v>
      </c>
      <c r="C59" s="62">
        <v>1</v>
      </c>
      <c r="D59" s="62">
        <v>3</v>
      </c>
      <c r="E59" s="87" t="s">
        <v>124</v>
      </c>
    </row>
    <row r="60" spans="2:5" s="8" customFormat="1" ht="46.5" customHeight="1" thickBot="1">
      <c r="B60" s="88" t="s">
        <v>115</v>
      </c>
      <c r="C60" s="63">
        <v>2</v>
      </c>
      <c r="D60" s="63">
        <v>4</v>
      </c>
      <c r="E60" s="89" t="s">
        <v>120</v>
      </c>
    </row>
    <row r="61" spans="2:5" s="8" customFormat="1"/>
    <row r="62" spans="2:5" s="8" customFormat="1"/>
    <row r="63" spans="2:5">
      <c r="B63" s="8"/>
      <c r="C63" s="8"/>
    </row>
    <row r="64" spans="2:5">
      <c r="B64" s="8"/>
      <c r="C64" s="8" t="s">
        <v>37</v>
      </c>
    </row>
    <row r="65" spans="2:3">
      <c r="B65" s="8"/>
      <c r="C65" s="8"/>
    </row>
    <row r="66" spans="2:3">
      <c r="B66" s="8"/>
      <c r="C66" s="8"/>
    </row>
    <row r="67" spans="2:3">
      <c r="B67" s="8"/>
      <c r="C67" s="8"/>
    </row>
    <row r="68" spans="2:3">
      <c r="B68" s="8"/>
      <c r="C68" s="8"/>
    </row>
    <row r="69" spans="2:3">
      <c r="B69" s="8"/>
      <c r="C69" s="8"/>
    </row>
    <row r="70" spans="2:3">
      <c r="B70" s="8"/>
      <c r="C70" s="8"/>
    </row>
    <row r="71" spans="2:3">
      <c r="B71" s="8"/>
      <c r="C71" s="8"/>
    </row>
    <row r="72" spans="2:3">
      <c r="B72" s="8"/>
      <c r="C72" s="8"/>
    </row>
    <row r="73" spans="2:3" s="8" customFormat="1"/>
    <row r="74" spans="2:3" s="8" customFormat="1"/>
    <row r="75" spans="2:3" s="8" customFormat="1"/>
    <row r="76" spans="2:3" s="8" customFormat="1"/>
    <row r="77" spans="2:3" s="8" customFormat="1"/>
    <row r="78" spans="2:3" s="8" customFormat="1"/>
    <row r="79" spans="2:3" s="8" customFormat="1"/>
    <row r="80" spans="2:3" s="8" customFormat="1"/>
    <row r="81" spans="4:4" s="8" customFormat="1"/>
    <row r="82" spans="4:4" s="8" customFormat="1"/>
    <row r="83" spans="4:4" s="8" customFormat="1">
      <c r="D83" s="8" t="s">
        <v>37</v>
      </c>
    </row>
    <row r="84" spans="4:4" s="8" customFormat="1"/>
    <row r="85" spans="4:4" s="8" customFormat="1"/>
    <row r="86" spans="4:4" s="8" customFormat="1"/>
    <row r="87" spans="4:4" s="8" customFormat="1"/>
    <row r="88" spans="4:4" s="8" customFormat="1"/>
    <row r="89" spans="4:4" s="8" customFormat="1"/>
    <row r="90" spans="4:4" s="8" customFormat="1"/>
    <row r="91" spans="4:4" s="8" customFormat="1"/>
    <row r="92" spans="4:4" s="8" customFormat="1"/>
    <row r="93" spans="4:4" s="8" customFormat="1"/>
    <row r="94" spans="4:4" s="8" customFormat="1"/>
    <row r="95" spans="4:4" s="8" customFormat="1"/>
    <row r="96" spans="4:4" s="8" customFormat="1"/>
    <row r="97" s="8" customFormat="1"/>
    <row r="98" s="8" customFormat="1"/>
    <row r="99" s="8" customFormat="1"/>
    <row r="100" s="8" customFormat="1"/>
    <row r="101" s="8" customFormat="1"/>
    <row r="102" s="8" customFormat="1"/>
    <row r="103" s="8" customFormat="1"/>
    <row r="104" s="8" customFormat="1"/>
    <row r="105" s="8" customFormat="1"/>
    <row r="106" s="8" customFormat="1"/>
    <row r="107" s="8" customFormat="1"/>
    <row r="108" s="8" customFormat="1"/>
    <row r="109" s="8" customFormat="1"/>
    <row r="110" s="8" customFormat="1"/>
    <row r="111" s="8" customFormat="1"/>
    <row r="112" s="8" customFormat="1"/>
    <row r="113" s="8" customFormat="1"/>
    <row r="114" s="8" customFormat="1"/>
    <row r="115" s="8" customFormat="1"/>
    <row r="116" s="8" customFormat="1"/>
    <row r="117" s="8" customFormat="1"/>
    <row r="118" s="8" customFormat="1"/>
    <row r="119" s="8" customFormat="1"/>
    <row r="120" s="8" customFormat="1"/>
    <row r="121" s="8" customFormat="1"/>
    <row r="122" s="8" customFormat="1"/>
    <row r="123" s="8" customFormat="1"/>
    <row r="124" s="8" customFormat="1"/>
    <row r="125" s="8" customFormat="1"/>
    <row r="126" s="8" customFormat="1"/>
    <row r="127" s="8" customFormat="1"/>
    <row r="128" s="8" customFormat="1"/>
    <row r="129" s="8" customFormat="1"/>
    <row r="130" s="8" customFormat="1"/>
    <row r="131" s="8" customFormat="1"/>
    <row r="132" s="8" customFormat="1"/>
    <row r="133" s="8" customFormat="1"/>
  </sheetData>
  <sheetProtection password="C64D" sheet="1" objects="1" scenarios="1" formatCells="0" insertHyperlinks="0"/>
  <mergeCells count="34">
    <mergeCell ref="B49:E49"/>
    <mergeCell ref="B30:E30"/>
    <mergeCell ref="B24:E24"/>
    <mergeCell ref="B25:E25"/>
    <mergeCell ref="B22:E22"/>
    <mergeCell ref="B28:E28"/>
    <mergeCell ref="B27:E27"/>
    <mergeCell ref="B45:E45"/>
    <mergeCell ref="B39:E39"/>
    <mergeCell ref="B40:E40"/>
    <mergeCell ref="B42:E42"/>
    <mergeCell ref="B43:E43"/>
    <mergeCell ref="B18:E18"/>
    <mergeCell ref="B19:E19"/>
    <mergeCell ref="B21:E21"/>
    <mergeCell ref="D4:E4"/>
    <mergeCell ref="B4:C4"/>
    <mergeCell ref="B15:E15"/>
    <mergeCell ref="B3:C3"/>
    <mergeCell ref="D3:E3"/>
    <mergeCell ref="C2:E2"/>
    <mergeCell ref="B46:E47"/>
    <mergeCell ref="B9:E9"/>
    <mergeCell ref="B10:E10"/>
    <mergeCell ref="B12:E12"/>
    <mergeCell ref="B6:E6"/>
    <mergeCell ref="B7:E7"/>
    <mergeCell ref="B31:E31"/>
    <mergeCell ref="B33:E33"/>
    <mergeCell ref="B34:E34"/>
    <mergeCell ref="B36:E36"/>
    <mergeCell ref="B37:E37"/>
    <mergeCell ref="B13:E13"/>
    <mergeCell ref="B16:E16"/>
  </mergeCells>
  <dataValidations count="9">
    <dataValidation type="textLength" operator="lessThanOrEqual" allowBlank="1" showInputMessage="1" showErrorMessage="1" error="El número de caracteres introducidos es mayor que 500" sqref="B35 B38 B41 B48 B44">
      <formula1>500</formula1>
    </dataValidation>
    <dataValidation type="textLength" operator="lessThanOrEqual" allowBlank="1" showInputMessage="1" showErrorMessage="1" error="El número de caracteres introducidos es mayor que 1000" sqref="B8 B31:E31 B7:E7 B20 B17 B25:E25 G16 B11 G31 G34 B26 B29 B28:E28">
      <formula1>1000</formula1>
    </dataValidation>
    <dataValidation type="textLength" operator="lessThanOrEqual" allowBlank="1" showInputMessage="1" showErrorMessage="1" error="El número de caracteres introducidos es mayor que 3000" sqref="B46:E47 B32 C50:D50 B50 E50">
      <formula1>3000</formula1>
    </dataValidation>
    <dataValidation type="textLength" operator="lessThanOrEqual" allowBlank="1" showInputMessage="1" showErrorMessage="1" error="El número de caracteres introducidos es mayor que 800" sqref="B10:E10 B13:E13 B16:E16">
      <formula1>800</formula1>
    </dataValidation>
    <dataValidation type="textLength" operator="lessThanOrEqual" allowBlank="1" showInputMessage="1" showErrorMessage="1" error="El número de caracteres introducidos es mayor que 2000" sqref="B19:E19 B22:E22 B34:E34">
      <formula1>2000</formula1>
    </dataValidation>
    <dataValidation type="textLength" operator="lessThanOrEqual" allowBlank="1" showInputMessage="1" showErrorMessage="1" error="El número de caracteres introducidos es mayor que 1500" sqref="B37:E37 B40:E40 B43:E43">
      <formula1>1500</formula1>
    </dataValidation>
    <dataValidation type="textLength" operator="lessThanOrEqual" allowBlank="1" showInputMessage="1" showErrorMessage="1" error="El número de caracteres introducidos es mayor que 1" sqref="C51:D60">
      <formula1>1</formula1>
    </dataValidation>
    <dataValidation type="textLength" operator="lessThanOrEqual" allowBlank="1" showInputMessage="1" showErrorMessage="1" error="El número de caracteres introducidos es mayor que 60" sqref="B56:B57 B51:B52">
      <formula1>60</formula1>
    </dataValidation>
    <dataValidation type="textLength" operator="lessThanOrEqual" allowBlank="1" showInputMessage="1" showErrorMessage="1" error="El número de caracteres introducidos es mayor que 140" sqref="E51:E60">
      <formula1>140</formula1>
    </dataValidation>
  </dataValidations>
  <pageMargins left="0.7" right="0.7" top="0.75" bottom="0.75" header="0.3" footer="0.3"/>
  <pageSetup paperSize="9" scale="54" fitToHeight="0" orientation="portrait" r:id="rId1"/>
  <rowBreaks count="3" manualBreakCount="3">
    <brk id="19" min="1" max="4" man="1"/>
    <brk id="32" min="1" max="4" man="1"/>
    <brk id="47" min="1" max="4" man="1"/>
  </rowBreaks>
</worksheet>
</file>

<file path=xl/worksheets/sheet3.xml><?xml version="1.0" encoding="utf-8"?>
<worksheet xmlns="http://schemas.openxmlformats.org/spreadsheetml/2006/main" xmlns:r="http://schemas.openxmlformats.org/officeDocument/2006/relationships">
  <sheetPr>
    <pageSetUpPr fitToPage="1"/>
  </sheetPr>
  <dimension ref="A1:DZ686"/>
  <sheetViews>
    <sheetView topLeftCell="E1" zoomScaleNormal="100" zoomScaleSheetLayoutView="100" workbookViewId="0">
      <selection activeCell="F6" sqref="F6:G13"/>
    </sheetView>
  </sheetViews>
  <sheetFormatPr baseColWidth="10" defaultColWidth="11.42578125" defaultRowHeight="15"/>
  <cols>
    <col min="1" max="1" width="11.42578125" style="8"/>
    <col min="2" max="3" width="27" style="16" customWidth="1"/>
    <col min="4" max="4" width="13.140625" style="16" customWidth="1"/>
    <col min="5" max="5" width="20.7109375" style="16" customWidth="1"/>
    <col min="6" max="6" width="14.85546875" style="16" customWidth="1"/>
    <col min="7" max="7" width="11.85546875" style="16" bestFit="1" customWidth="1"/>
    <col min="8" max="13" width="11.42578125" style="16"/>
    <col min="14" max="130" width="11.42578125" style="8"/>
    <col min="131" max="16384" width="11.42578125" style="16"/>
  </cols>
  <sheetData>
    <row r="1" spans="2:13" s="8" customFormat="1">
      <c r="B1" s="17" t="s">
        <v>51</v>
      </c>
      <c r="C1" s="17"/>
    </row>
    <row r="2" spans="2:13" s="8" customFormat="1" ht="98.25" customHeight="1">
      <c r="B2" s="109" t="s">
        <v>101</v>
      </c>
      <c r="C2" s="109"/>
      <c r="D2" s="109"/>
      <c r="E2" s="109"/>
      <c r="F2" s="109"/>
      <c r="G2" s="109"/>
      <c r="H2" s="109"/>
      <c r="I2" s="109"/>
      <c r="J2" s="109"/>
      <c r="K2" s="109"/>
    </row>
    <row r="3" spans="2:13" s="8" customFormat="1" ht="15.75" thickBot="1"/>
    <row r="4" spans="2:13" ht="60" customHeight="1">
      <c r="B4" s="147" t="s">
        <v>53</v>
      </c>
      <c r="C4" s="147" t="s">
        <v>74</v>
      </c>
      <c r="D4" s="151" t="s">
        <v>93</v>
      </c>
      <c r="E4" s="153" t="s">
        <v>94</v>
      </c>
      <c r="F4" s="155" t="s">
        <v>95</v>
      </c>
      <c r="G4" s="156"/>
      <c r="H4" s="145" t="s">
        <v>96</v>
      </c>
      <c r="I4" s="146"/>
      <c r="J4" s="157" t="s">
        <v>98</v>
      </c>
      <c r="K4" s="158"/>
      <c r="L4" s="8"/>
      <c r="M4" s="21" t="s">
        <v>47</v>
      </c>
    </row>
    <row r="5" spans="2:13" ht="30.75" thickBot="1">
      <c r="B5" s="148"/>
      <c r="C5" s="148"/>
      <c r="D5" s="152"/>
      <c r="E5" s="154"/>
      <c r="F5" s="50" t="s">
        <v>48</v>
      </c>
      <c r="G5" s="51" t="s">
        <v>49</v>
      </c>
      <c r="H5" s="51" t="s">
        <v>48</v>
      </c>
      <c r="I5" s="52" t="s">
        <v>49</v>
      </c>
      <c r="J5" s="34" t="s">
        <v>48</v>
      </c>
      <c r="K5" s="35" t="s">
        <v>49</v>
      </c>
      <c r="L5" s="8"/>
      <c r="M5" s="22"/>
    </row>
    <row r="6" spans="2:13" ht="21" customHeight="1">
      <c r="B6" s="74"/>
      <c r="C6" s="74" t="s">
        <v>143</v>
      </c>
      <c r="D6" s="28">
        <f>E6+J6+K6</f>
        <v>58800</v>
      </c>
      <c r="E6" s="40">
        <v>45600</v>
      </c>
      <c r="F6" s="32">
        <v>9000</v>
      </c>
      <c r="G6" s="24">
        <v>4200</v>
      </c>
      <c r="H6" s="24"/>
      <c r="I6" s="25"/>
      <c r="J6" s="64">
        <f>F6+H6</f>
        <v>9000</v>
      </c>
      <c r="K6" s="65">
        <f>G6+I6</f>
        <v>4200</v>
      </c>
      <c r="L6" s="8"/>
      <c r="M6" s="23" t="str">
        <f>IF(D6=(E6+F6+G6+H6+I6),"OK","ERROR")</f>
        <v>OK</v>
      </c>
    </row>
    <row r="7" spans="2:13">
      <c r="B7" s="75"/>
      <c r="C7" s="74" t="s">
        <v>144</v>
      </c>
      <c r="D7" s="29">
        <f>E7+J7+K7</f>
        <v>98650</v>
      </c>
      <c r="E7" s="41">
        <v>29750</v>
      </c>
      <c r="F7" s="33">
        <v>42160</v>
      </c>
      <c r="G7" s="26">
        <v>26740</v>
      </c>
      <c r="H7" s="26"/>
      <c r="I7" s="27"/>
      <c r="J7" s="66">
        <f>F7+H7</f>
        <v>42160</v>
      </c>
      <c r="K7" s="67">
        <f>G7+I7</f>
        <v>26740</v>
      </c>
      <c r="L7" s="8"/>
      <c r="M7" s="23" t="str">
        <f>IF(D7=(E7+F7+G7+H7+I7),"OK","ERROR")</f>
        <v>OK</v>
      </c>
    </row>
    <row r="8" spans="2:13">
      <c r="B8" s="76"/>
      <c r="C8" s="74" t="s">
        <v>145</v>
      </c>
      <c r="D8" s="29">
        <f t="shared" ref="D8:D19" si="0">E8+J8+K8</f>
        <v>18290</v>
      </c>
      <c r="E8" s="41">
        <v>13770</v>
      </c>
      <c r="F8" s="33">
        <v>4520</v>
      </c>
      <c r="G8" s="26"/>
      <c r="H8" s="26"/>
      <c r="I8" s="27"/>
      <c r="J8" s="66">
        <f t="shared" ref="J8:J19" si="1">F8+H8</f>
        <v>4520</v>
      </c>
      <c r="K8" s="67">
        <f t="shared" ref="K8:K19" si="2">G8+I8</f>
        <v>0</v>
      </c>
      <c r="L8" s="8"/>
      <c r="M8" s="23" t="str">
        <f t="shared" ref="M8:M20" si="3">IF(D8=(E8+F8+G8+H8+I8),"OK","ERROR")</f>
        <v>OK</v>
      </c>
    </row>
    <row r="9" spans="2:13">
      <c r="B9" s="75"/>
      <c r="C9" s="74" t="s">
        <v>146</v>
      </c>
      <c r="D9" s="29">
        <f t="shared" si="0"/>
        <v>2060</v>
      </c>
      <c r="E9" s="41">
        <v>1050</v>
      </c>
      <c r="F9" s="33"/>
      <c r="G9" s="26">
        <v>1010</v>
      </c>
      <c r="H9" s="26"/>
      <c r="I9" s="27"/>
      <c r="J9" s="66">
        <f t="shared" si="1"/>
        <v>0</v>
      </c>
      <c r="K9" s="67">
        <f t="shared" si="2"/>
        <v>1010</v>
      </c>
      <c r="L9" s="8"/>
      <c r="M9" s="23" t="str">
        <f t="shared" si="3"/>
        <v>OK</v>
      </c>
    </row>
    <row r="10" spans="2:13">
      <c r="B10" s="75"/>
      <c r="C10" s="74" t="s">
        <v>147</v>
      </c>
      <c r="D10" s="29">
        <f t="shared" si="0"/>
        <v>5000</v>
      </c>
      <c r="E10" s="41">
        <v>1000</v>
      </c>
      <c r="F10" s="33"/>
      <c r="G10" s="26">
        <v>4000</v>
      </c>
      <c r="H10" s="26"/>
      <c r="I10" s="27"/>
      <c r="J10" s="66">
        <f t="shared" si="1"/>
        <v>0</v>
      </c>
      <c r="K10" s="67">
        <f t="shared" si="2"/>
        <v>4000</v>
      </c>
      <c r="L10" s="8"/>
      <c r="M10" s="23" t="str">
        <f t="shared" si="3"/>
        <v>OK</v>
      </c>
    </row>
    <row r="11" spans="2:13">
      <c r="B11" s="75"/>
      <c r="C11" s="74" t="s">
        <v>148</v>
      </c>
      <c r="D11" s="29">
        <f t="shared" si="0"/>
        <v>5044</v>
      </c>
      <c r="E11" s="41">
        <v>1837</v>
      </c>
      <c r="F11" s="33">
        <v>550</v>
      </c>
      <c r="G11" s="26">
        <v>2657</v>
      </c>
      <c r="H11" s="26"/>
      <c r="I11" s="27"/>
      <c r="J11" s="66">
        <f t="shared" si="1"/>
        <v>550</v>
      </c>
      <c r="K11" s="67">
        <f t="shared" si="2"/>
        <v>2657</v>
      </c>
      <c r="L11" s="8"/>
      <c r="M11" s="23" t="str">
        <f t="shared" si="3"/>
        <v>OK</v>
      </c>
    </row>
    <row r="12" spans="2:13">
      <c r="B12" s="75"/>
      <c r="C12" s="74" t="s">
        <v>149</v>
      </c>
      <c r="D12" s="29">
        <f t="shared" si="0"/>
        <v>2600</v>
      </c>
      <c r="E12" s="41">
        <v>1400</v>
      </c>
      <c r="F12" s="33">
        <v>500</v>
      </c>
      <c r="G12" s="26">
        <v>700</v>
      </c>
      <c r="H12" s="26"/>
      <c r="I12" s="27"/>
      <c r="J12" s="66">
        <f t="shared" si="1"/>
        <v>500</v>
      </c>
      <c r="K12" s="67">
        <f t="shared" si="2"/>
        <v>700</v>
      </c>
      <c r="L12" s="8"/>
      <c r="M12" s="23" t="str">
        <f t="shared" si="3"/>
        <v>OK</v>
      </c>
    </row>
    <row r="13" spans="2:13">
      <c r="B13" s="75"/>
      <c r="C13" s="74" t="s">
        <v>150</v>
      </c>
      <c r="D13" s="29">
        <f t="shared" si="0"/>
        <v>9800</v>
      </c>
      <c r="E13" s="41">
        <v>5700</v>
      </c>
      <c r="F13" s="33">
        <v>3500</v>
      </c>
      <c r="G13" s="26">
        <v>600</v>
      </c>
      <c r="H13" s="26"/>
      <c r="I13" s="27"/>
      <c r="J13" s="66">
        <f t="shared" si="1"/>
        <v>3500</v>
      </c>
      <c r="K13" s="67">
        <f t="shared" si="2"/>
        <v>600</v>
      </c>
      <c r="L13" s="8"/>
      <c r="M13" s="23" t="str">
        <f t="shared" si="3"/>
        <v>OK</v>
      </c>
    </row>
    <row r="14" spans="2:13">
      <c r="B14" s="75"/>
      <c r="C14" s="74"/>
      <c r="D14" s="29">
        <f t="shared" si="0"/>
        <v>0</v>
      </c>
      <c r="E14" s="41"/>
      <c r="F14" s="33"/>
      <c r="G14" s="26"/>
      <c r="H14" s="26"/>
      <c r="I14" s="27"/>
      <c r="J14" s="66">
        <f t="shared" si="1"/>
        <v>0</v>
      </c>
      <c r="K14" s="67">
        <f t="shared" si="2"/>
        <v>0</v>
      </c>
      <c r="L14" s="8"/>
      <c r="M14" s="23" t="str">
        <f t="shared" si="3"/>
        <v>OK</v>
      </c>
    </row>
    <row r="15" spans="2:13">
      <c r="B15" s="75"/>
      <c r="C15" s="74"/>
      <c r="D15" s="29">
        <f t="shared" si="0"/>
        <v>0</v>
      </c>
      <c r="E15" s="41"/>
      <c r="F15" s="33"/>
      <c r="G15" s="26"/>
      <c r="H15" s="26"/>
      <c r="I15" s="27"/>
      <c r="J15" s="66">
        <f t="shared" si="1"/>
        <v>0</v>
      </c>
      <c r="K15" s="67">
        <f t="shared" si="2"/>
        <v>0</v>
      </c>
      <c r="L15" s="8"/>
      <c r="M15" s="23" t="str">
        <f t="shared" si="3"/>
        <v>OK</v>
      </c>
    </row>
    <row r="16" spans="2:13">
      <c r="B16" s="75"/>
      <c r="C16" s="74"/>
      <c r="D16" s="29">
        <f t="shared" si="0"/>
        <v>0</v>
      </c>
      <c r="E16" s="41"/>
      <c r="F16" s="33"/>
      <c r="G16" s="26"/>
      <c r="H16" s="26"/>
      <c r="I16" s="27"/>
      <c r="J16" s="66">
        <f t="shared" si="1"/>
        <v>0</v>
      </c>
      <c r="K16" s="67">
        <f t="shared" si="2"/>
        <v>0</v>
      </c>
      <c r="L16" s="8"/>
      <c r="M16" s="23" t="str">
        <f t="shared" si="3"/>
        <v>OK</v>
      </c>
    </row>
    <row r="17" spans="2:13">
      <c r="B17" s="75"/>
      <c r="C17" s="74"/>
      <c r="D17" s="29">
        <f t="shared" si="0"/>
        <v>0</v>
      </c>
      <c r="E17" s="41"/>
      <c r="F17" s="33"/>
      <c r="G17" s="26"/>
      <c r="H17" s="26"/>
      <c r="I17" s="27"/>
      <c r="J17" s="66">
        <f t="shared" si="1"/>
        <v>0</v>
      </c>
      <c r="K17" s="67">
        <f t="shared" si="2"/>
        <v>0</v>
      </c>
      <c r="L17" s="8"/>
      <c r="M17" s="23" t="str">
        <f t="shared" si="3"/>
        <v>OK</v>
      </c>
    </row>
    <row r="18" spans="2:13">
      <c r="B18" s="75"/>
      <c r="C18" s="74"/>
      <c r="D18" s="29">
        <f t="shared" si="0"/>
        <v>0</v>
      </c>
      <c r="E18" s="41"/>
      <c r="F18" s="33"/>
      <c r="G18" s="26"/>
      <c r="H18" s="26"/>
      <c r="I18" s="27"/>
      <c r="J18" s="66">
        <f t="shared" si="1"/>
        <v>0</v>
      </c>
      <c r="K18" s="67">
        <f t="shared" si="2"/>
        <v>0</v>
      </c>
      <c r="L18" s="8"/>
      <c r="M18" s="23" t="str">
        <f t="shared" si="3"/>
        <v>OK</v>
      </c>
    </row>
    <row r="19" spans="2:13" ht="15.75" thickBot="1">
      <c r="B19" s="77"/>
      <c r="C19" s="78"/>
      <c r="D19" s="30">
        <f t="shared" si="0"/>
        <v>0</v>
      </c>
      <c r="E19" s="41"/>
      <c r="F19" s="33"/>
      <c r="G19" s="26"/>
      <c r="H19" s="26"/>
      <c r="I19" s="27"/>
      <c r="J19" s="66">
        <f t="shared" si="1"/>
        <v>0</v>
      </c>
      <c r="K19" s="67">
        <f t="shared" si="2"/>
        <v>0</v>
      </c>
      <c r="L19" s="8"/>
      <c r="M19" s="23" t="str">
        <f t="shared" si="3"/>
        <v>OK</v>
      </c>
    </row>
    <row r="20" spans="2:13" ht="15.75" thickBot="1">
      <c r="B20" s="149" t="s">
        <v>55</v>
      </c>
      <c r="C20" s="150"/>
      <c r="D20" s="31">
        <f>SUM(D6:D19)</f>
        <v>200244</v>
      </c>
      <c r="E20" s="53">
        <f>ROUND(SUM(E6:E19),0)</f>
        <v>100107</v>
      </c>
      <c r="F20" s="54">
        <f t="shared" ref="F20:K20" si="4">ROUND(SUM(F6:F19),0)</f>
        <v>60230</v>
      </c>
      <c r="G20" s="55">
        <f t="shared" si="4"/>
        <v>39907</v>
      </c>
      <c r="H20" s="55">
        <f t="shared" si="4"/>
        <v>0</v>
      </c>
      <c r="I20" s="56">
        <f t="shared" si="4"/>
        <v>0</v>
      </c>
      <c r="J20" s="36">
        <f t="shared" si="4"/>
        <v>60230</v>
      </c>
      <c r="K20" s="37">
        <f t="shared" si="4"/>
        <v>39907</v>
      </c>
      <c r="L20" s="8"/>
      <c r="M20" s="23" t="str">
        <f t="shared" si="3"/>
        <v>OK</v>
      </c>
    </row>
    <row r="21" spans="2:13" ht="15.75" thickBot="1">
      <c r="B21" s="149" t="s">
        <v>50</v>
      </c>
      <c r="C21" s="150"/>
      <c r="D21" s="49">
        <v>1</v>
      </c>
      <c r="E21" s="57">
        <f>E20/$D$20</f>
        <v>0.49992509138850605</v>
      </c>
      <c r="F21" s="58">
        <f t="shared" ref="F21:K21" si="5">F20/$D$20</f>
        <v>0.30078304468548372</v>
      </c>
      <c r="G21" s="59">
        <f t="shared" si="5"/>
        <v>0.19929186392601025</v>
      </c>
      <c r="H21" s="59">
        <f>H20/$D$20</f>
        <v>0</v>
      </c>
      <c r="I21" s="60">
        <f>I20/$D$20</f>
        <v>0</v>
      </c>
      <c r="J21" s="38">
        <f t="shared" si="5"/>
        <v>0.30078304468548372</v>
      </c>
      <c r="K21" s="39">
        <f t="shared" si="5"/>
        <v>0.19929186392601025</v>
      </c>
      <c r="L21" s="8"/>
      <c r="M21" s="22"/>
    </row>
    <row r="22" spans="2:13">
      <c r="B22" s="8"/>
      <c r="C22" s="8"/>
      <c r="D22" s="8"/>
      <c r="E22" s="8"/>
      <c r="F22" s="8"/>
      <c r="G22" s="8"/>
      <c r="H22" s="8"/>
      <c r="I22" s="8"/>
      <c r="J22" s="8"/>
      <c r="K22" s="8"/>
      <c r="L22" s="8"/>
      <c r="M22" s="8"/>
    </row>
    <row r="23" spans="2:13">
      <c r="B23" s="8"/>
      <c r="C23" s="8"/>
      <c r="D23" s="8"/>
      <c r="E23" s="8"/>
      <c r="F23" s="8"/>
      <c r="G23" s="8"/>
      <c r="H23" s="8"/>
      <c r="I23" s="8"/>
      <c r="J23" s="8"/>
      <c r="K23" s="8"/>
      <c r="L23" s="8"/>
      <c r="M23" s="8"/>
    </row>
    <row r="24" spans="2:13">
      <c r="B24" s="160" t="s">
        <v>54</v>
      </c>
      <c r="C24" s="160"/>
      <c r="D24" s="160"/>
      <c r="E24" s="160"/>
      <c r="F24" s="160"/>
      <c r="G24" s="160"/>
      <c r="H24" s="68"/>
      <c r="I24" s="68"/>
      <c r="J24" s="68"/>
      <c r="K24" s="68"/>
      <c r="L24" s="8"/>
      <c r="M24" s="8"/>
    </row>
    <row r="25" spans="2:13" ht="15.75" customHeight="1">
      <c r="B25" s="159" t="s">
        <v>102</v>
      </c>
      <c r="C25" s="159"/>
      <c r="D25" s="159"/>
      <c r="E25" s="159"/>
      <c r="F25" s="159"/>
      <c r="G25" s="42" t="str">
        <f>IF(E20&gt;=100000,"OK","ERROR")</f>
        <v>OK</v>
      </c>
      <c r="H25" s="68"/>
      <c r="I25" s="68"/>
      <c r="J25" s="68"/>
      <c r="K25" s="68"/>
      <c r="L25" s="8"/>
      <c r="M25" s="8"/>
    </row>
    <row r="26" spans="2:13" ht="15.75" customHeight="1">
      <c r="B26" s="159" t="s">
        <v>103</v>
      </c>
      <c r="C26" s="159"/>
      <c r="D26" s="159"/>
      <c r="E26" s="159"/>
      <c r="F26" s="159"/>
      <c r="G26" s="42" t="str">
        <f>IF(E20&lt;=250000,"OK","ERROR")</f>
        <v>OK</v>
      </c>
      <c r="H26" s="68"/>
      <c r="I26" s="68"/>
      <c r="J26" s="68"/>
      <c r="K26" s="68"/>
      <c r="L26" s="8"/>
      <c r="M26" s="8"/>
    </row>
    <row r="27" spans="2:13" ht="15.75" customHeight="1">
      <c r="B27" s="159" t="s">
        <v>75</v>
      </c>
      <c r="C27" s="159"/>
      <c r="D27" s="159"/>
      <c r="E27" s="159"/>
      <c r="F27" s="159"/>
      <c r="G27" s="42" t="str">
        <f>IF(E20&lt;=(D20/2),"OK","ERROR")</f>
        <v>OK</v>
      </c>
      <c r="H27" s="68"/>
      <c r="I27" s="68"/>
      <c r="J27" s="68"/>
      <c r="K27" s="68"/>
      <c r="L27" s="8"/>
      <c r="M27" s="8"/>
    </row>
    <row r="28" spans="2:13" ht="15.75" customHeight="1">
      <c r="B28" s="159" t="s">
        <v>97</v>
      </c>
      <c r="C28" s="159"/>
      <c r="D28" s="159"/>
      <c r="E28" s="159"/>
      <c r="F28" s="159"/>
      <c r="G28" s="42" t="str">
        <f>IF(K20&lt;=(E20*0.4),"OK","ERROR")</f>
        <v>OK</v>
      </c>
      <c r="H28" s="68"/>
      <c r="I28" s="68"/>
      <c r="J28" s="68"/>
      <c r="K28" s="68"/>
      <c r="L28" s="8"/>
      <c r="M28" s="8"/>
    </row>
    <row r="29" spans="2:13" s="8" customFormat="1"/>
    <row r="30" spans="2:13" s="8" customFormat="1">
      <c r="I30" s="69"/>
    </row>
    <row r="31" spans="2:13" s="8" customFormat="1">
      <c r="G31" s="42"/>
    </row>
    <row r="32" spans="2:13" s="8" customFormat="1"/>
    <row r="33" spans="2:2" s="8" customFormat="1"/>
    <row r="34" spans="2:2" s="8" customFormat="1">
      <c r="B34" s="70"/>
    </row>
    <row r="35" spans="2:2" s="8" customFormat="1">
      <c r="B35" s="71"/>
    </row>
    <row r="36" spans="2:2" s="8" customFormat="1">
      <c r="B36" s="70"/>
    </row>
    <row r="37" spans="2:2" s="8" customFormat="1">
      <c r="B37" s="72"/>
    </row>
    <row r="38" spans="2:2" s="8" customFormat="1"/>
    <row r="39" spans="2:2" s="8" customFormat="1"/>
    <row r="40" spans="2:2" s="8" customFormat="1">
      <c r="B40" s="73"/>
    </row>
    <row r="41" spans="2:2" s="8" customFormat="1"/>
    <row r="42" spans="2:2" s="8" customFormat="1"/>
    <row r="43" spans="2:2" s="8" customFormat="1"/>
    <row r="44" spans="2:2" s="8" customFormat="1"/>
    <row r="45" spans="2:2" s="8" customFormat="1"/>
    <row r="46" spans="2:2" s="8" customFormat="1"/>
    <row r="47" spans="2:2" s="8" customFormat="1"/>
    <row r="48" spans="2:2" s="8" customFormat="1"/>
    <row r="49" s="8" customFormat="1"/>
    <row r="50" s="8" customFormat="1"/>
    <row r="51" s="8" customFormat="1"/>
    <row r="52" s="8" customFormat="1"/>
    <row r="53" s="8" customFormat="1"/>
    <row r="54" s="8" customFormat="1"/>
    <row r="55" s="8" customFormat="1"/>
    <row r="56" s="8" customFormat="1"/>
    <row r="57" s="8" customFormat="1"/>
    <row r="58" s="8" customFormat="1"/>
    <row r="59" s="8" customFormat="1"/>
    <row r="60" s="8" customFormat="1"/>
    <row r="61" s="8" customFormat="1"/>
    <row r="62" s="8" customFormat="1"/>
    <row r="63" s="8" customFormat="1"/>
    <row r="64" s="8" customFormat="1"/>
    <row r="65" s="8" customFormat="1"/>
    <row r="66" s="8" customFormat="1"/>
    <row r="67" s="8" customFormat="1"/>
    <row r="68" s="8" customFormat="1"/>
    <row r="69" s="8" customFormat="1"/>
    <row r="70" s="8" customFormat="1"/>
    <row r="71" s="8" customFormat="1"/>
    <row r="72" s="8" customFormat="1"/>
    <row r="73" s="8" customFormat="1"/>
    <row r="74" s="8" customFormat="1"/>
    <row r="75" s="8" customFormat="1"/>
    <row r="76" s="8" customFormat="1"/>
    <row r="77" s="8" customFormat="1"/>
    <row r="78" s="8" customFormat="1"/>
    <row r="79" s="8" customFormat="1"/>
    <row r="80" s="8" customFormat="1"/>
    <row r="81" s="8" customFormat="1"/>
    <row r="82" s="8" customFormat="1"/>
    <row r="83" s="8" customFormat="1"/>
    <row r="84" s="8" customFormat="1"/>
    <row r="85" s="8" customFormat="1"/>
    <row r="86" s="8" customFormat="1"/>
    <row r="87" s="8" customFormat="1"/>
    <row r="88" s="8" customFormat="1"/>
    <row r="89" s="8" customFormat="1"/>
    <row r="90" s="8" customFormat="1"/>
    <row r="91" s="8" customFormat="1"/>
    <row r="92" s="8" customFormat="1"/>
    <row r="93" s="8" customFormat="1"/>
    <row r="94" s="8" customFormat="1"/>
    <row r="95" s="8" customFormat="1"/>
    <row r="96" s="8" customFormat="1"/>
    <row r="97" s="8" customFormat="1"/>
    <row r="98" s="8" customFormat="1"/>
    <row r="99" s="8" customFormat="1"/>
    <row r="100" s="8" customFormat="1"/>
    <row r="101" s="8" customFormat="1"/>
    <row r="102" s="8" customFormat="1"/>
    <row r="103" s="8" customFormat="1"/>
    <row r="104" s="8" customFormat="1"/>
    <row r="105" s="8" customFormat="1"/>
    <row r="106" s="8" customFormat="1"/>
    <row r="107" s="8" customFormat="1"/>
    <row r="108" s="8" customFormat="1"/>
    <row r="109" s="8" customFormat="1"/>
    <row r="110" s="8" customFormat="1"/>
    <row r="111" s="8" customFormat="1"/>
    <row r="112" s="8" customFormat="1"/>
    <row r="113" s="8" customFormat="1"/>
    <row r="114" s="8" customFormat="1"/>
    <row r="115" s="8" customFormat="1"/>
    <row r="116" s="8" customFormat="1"/>
    <row r="117" s="8" customFormat="1"/>
    <row r="118" s="8" customFormat="1"/>
    <row r="119" s="8" customFormat="1"/>
    <row r="120" s="8" customFormat="1"/>
    <row r="121" s="8" customFormat="1"/>
    <row r="122" s="8" customFormat="1"/>
    <row r="123" s="8" customFormat="1"/>
    <row r="124" s="8" customFormat="1"/>
    <row r="125" s="8" customFormat="1"/>
    <row r="126" s="8" customFormat="1"/>
    <row r="127" s="8" customFormat="1"/>
    <row r="128" s="8" customFormat="1"/>
    <row r="129" s="8" customFormat="1"/>
    <row r="130" s="8" customFormat="1"/>
    <row r="131" s="8" customFormat="1"/>
    <row r="132" s="8" customFormat="1"/>
    <row r="133" s="8" customFormat="1"/>
    <row r="134" s="8" customFormat="1"/>
    <row r="135" s="8" customFormat="1"/>
    <row r="136" s="8" customFormat="1"/>
    <row r="137" s="8" customFormat="1"/>
    <row r="138" s="8" customFormat="1"/>
    <row r="139" s="8" customFormat="1"/>
    <row r="140" s="8" customFormat="1"/>
    <row r="141" s="8" customFormat="1"/>
    <row r="142" s="8" customFormat="1"/>
    <row r="143" s="8" customFormat="1"/>
    <row r="144" s="8" customFormat="1"/>
    <row r="145" s="8" customFormat="1"/>
    <row r="146" s="8" customFormat="1"/>
    <row r="147" s="8" customFormat="1"/>
    <row r="148" s="8" customFormat="1"/>
    <row r="149" s="8" customFormat="1"/>
    <row r="150" s="8" customFormat="1"/>
    <row r="151" s="8" customFormat="1"/>
    <row r="152" s="8" customFormat="1"/>
    <row r="153" s="8" customFormat="1"/>
    <row r="154" s="8" customFormat="1"/>
    <row r="155" s="8" customFormat="1"/>
    <row r="156" s="8" customFormat="1"/>
    <row r="157" s="8" customFormat="1"/>
    <row r="158" s="8" customFormat="1"/>
    <row r="159" s="8" customFormat="1"/>
    <row r="160" s="8" customFormat="1"/>
    <row r="161" s="8" customFormat="1"/>
    <row r="162" s="8" customFormat="1"/>
    <row r="163" s="8" customFormat="1"/>
    <row r="164" s="8" customFormat="1"/>
    <row r="165" s="8" customFormat="1"/>
    <row r="166" s="8" customFormat="1"/>
    <row r="167" s="8" customFormat="1"/>
    <row r="168" s="8" customFormat="1"/>
    <row r="169" s="8" customFormat="1"/>
    <row r="170" s="8" customFormat="1"/>
    <row r="171" s="8" customFormat="1"/>
    <row r="172" s="8" customFormat="1"/>
    <row r="173" s="8" customFormat="1"/>
    <row r="174" s="8" customFormat="1"/>
    <row r="175" s="8" customFormat="1"/>
    <row r="176" s="8" customFormat="1"/>
    <row r="177" s="8" customFormat="1"/>
    <row r="178" s="8" customFormat="1"/>
    <row r="179" s="8" customFormat="1"/>
    <row r="180" s="8" customFormat="1"/>
    <row r="181" s="8" customFormat="1"/>
    <row r="182" s="8" customFormat="1"/>
    <row r="183" s="8" customFormat="1"/>
    <row r="184" s="8" customFormat="1"/>
    <row r="185" s="8" customFormat="1"/>
    <row r="186" s="8" customFormat="1"/>
    <row r="187" s="8" customFormat="1"/>
    <row r="188" s="8" customFormat="1"/>
    <row r="189" s="8" customFormat="1"/>
    <row r="190" s="8" customFormat="1"/>
    <row r="191" s="8" customFormat="1"/>
    <row r="192" s="8" customFormat="1"/>
    <row r="193" s="8" customFormat="1"/>
    <row r="194" s="8" customFormat="1"/>
    <row r="195" s="8" customFormat="1"/>
    <row r="196" s="8" customFormat="1"/>
    <row r="197" s="8" customFormat="1"/>
    <row r="198" s="8" customFormat="1"/>
    <row r="199" s="8" customFormat="1"/>
    <row r="200" s="8" customFormat="1"/>
    <row r="201" s="8" customFormat="1"/>
    <row r="202" s="8" customFormat="1"/>
    <row r="203" s="8" customFormat="1"/>
    <row r="204" s="8" customFormat="1"/>
    <row r="205" s="8" customFormat="1"/>
    <row r="206" s="8" customFormat="1"/>
    <row r="207" s="8" customFormat="1"/>
    <row r="208" s="8" customFormat="1"/>
    <row r="209" s="8" customFormat="1"/>
    <row r="210" s="8" customFormat="1"/>
    <row r="211" s="8" customFormat="1"/>
    <row r="212" s="8" customFormat="1"/>
    <row r="213" s="8" customFormat="1"/>
    <row r="214" s="8" customFormat="1"/>
    <row r="215" s="8" customFormat="1"/>
    <row r="216" s="8" customFormat="1"/>
    <row r="217" s="8" customFormat="1"/>
    <row r="218" s="8" customFormat="1"/>
    <row r="219" s="8" customFormat="1"/>
    <row r="220" s="8" customFormat="1"/>
    <row r="221" s="8" customFormat="1"/>
    <row r="222" s="8" customFormat="1"/>
    <row r="223" s="8" customFormat="1"/>
    <row r="224" s="8" customFormat="1"/>
    <row r="225" s="8" customFormat="1"/>
    <row r="226" s="8" customFormat="1"/>
    <row r="227" s="8" customFormat="1"/>
    <row r="228" s="8" customFormat="1"/>
    <row r="229" s="8" customFormat="1"/>
    <row r="230" s="8" customFormat="1"/>
    <row r="231" s="8" customFormat="1"/>
    <row r="232" s="8" customFormat="1"/>
    <row r="233" s="8" customFormat="1"/>
    <row r="234" s="8" customFormat="1"/>
    <row r="235" s="8" customFormat="1"/>
    <row r="236" s="8" customFormat="1"/>
    <row r="237" s="8" customFormat="1"/>
    <row r="238" s="8" customFormat="1"/>
    <row r="239" s="8" customFormat="1"/>
    <row r="240" s="8" customFormat="1"/>
    <row r="241" s="8" customFormat="1"/>
    <row r="242" s="8" customFormat="1"/>
    <row r="243" s="8" customFormat="1"/>
    <row r="244" s="8" customFormat="1"/>
    <row r="245" s="8" customFormat="1"/>
    <row r="246" s="8" customFormat="1"/>
    <row r="247" s="8" customFormat="1"/>
    <row r="248" s="8" customFormat="1"/>
    <row r="249" s="8" customFormat="1"/>
    <row r="250" s="8" customFormat="1"/>
    <row r="251" s="8" customFormat="1"/>
    <row r="252" s="8" customFormat="1"/>
    <row r="253" s="8" customFormat="1"/>
    <row r="254" s="8" customFormat="1"/>
    <row r="255" s="8" customFormat="1"/>
    <row r="256" s="8" customFormat="1"/>
    <row r="257" s="8" customFormat="1"/>
    <row r="258" s="8" customFormat="1"/>
    <row r="259" s="8" customFormat="1"/>
    <row r="260" s="8" customFormat="1"/>
    <row r="261" s="8" customFormat="1"/>
    <row r="262" s="8" customFormat="1"/>
    <row r="263" s="8" customFormat="1"/>
    <row r="264" s="8" customFormat="1"/>
    <row r="265" s="8" customFormat="1"/>
    <row r="266" s="8" customFormat="1"/>
    <row r="267" s="8" customFormat="1"/>
    <row r="268" s="8" customFormat="1"/>
    <row r="269" s="8" customFormat="1"/>
    <row r="270" s="8" customFormat="1"/>
    <row r="271" s="8" customFormat="1"/>
    <row r="272" s="8" customFormat="1"/>
    <row r="273" s="8" customFormat="1"/>
    <row r="274" s="8" customFormat="1"/>
    <row r="275" s="8" customFormat="1"/>
    <row r="276" s="8" customFormat="1"/>
    <row r="277" s="8" customFormat="1"/>
    <row r="278" s="8" customFormat="1"/>
    <row r="279" s="8" customFormat="1"/>
    <row r="280" s="8" customFormat="1"/>
    <row r="281" s="8" customFormat="1"/>
    <row r="282" s="8" customFormat="1"/>
    <row r="283" s="8" customFormat="1"/>
    <row r="284" s="8" customFormat="1"/>
    <row r="285" s="8" customFormat="1"/>
    <row r="286" s="8" customFormat="1"/>
    <row r="287" s="8" customFormat="1"/>
    <row r="288" s="8" customFormat="1"/>
    <row r="289" s="8" customFormat="1"/>
    <row r="290" s="8" customFormat="1"/>
    <row r="291" s="8" customFormat="1"/>
    <row r="292" s="8" customFormat="1"/>
    <row r="293" s="8" customFormat="1"/>
    <row r="294" s="8" customFormat="1"/>
    <row r="295" s="8" customFormat="1"/>
    <row r="296" s="8" customFormat="1"/>
    <row r="297" s="8" customFormat="1"/>
    <row r="298" s="8" customFormat="1"/>
    <row r="299" s="8" customFormat="1"/>
    <row r="300" s="8" customFormat="1"/>
    <row r="301" s="8" customFormat="1"/>
    <row r="302" s="8" customFormat="1"/>
    <row r="303" s="8" customFormat="1"/>
    <row r="304" s="8" customFormat="1"/>
    <row r="305" s="8" customFormat="1"/>
    <row r="306" s="8" customFormat="1"/>
    <row r="307" s="8" customFormat="1"/>
    <row r="308" s="8" customFormat="1"/>
    <row r="309" s="8" customFormat="1"/>
    <row r="310" s="8" customFormat="1"/>
    <row r="311" s="8" customFormat="1"/>
    <row r="312" s="8" customFormat="1"/>
    <row r="313" s="8" customFormat="1"/>
    <row r="314" s="8" customFormat="1"/>
    <row r="315" s="8" customFormat="1"/>
    <row r="316" s="8" customFormat="1"/>
    <row r="317" s="8" customFormat="1"/>
    <row r="318" s="8" customFormat="1"/>
    <row r="319" s="8" customFormat="1"/>
    <row r="320" s="8" customFormat="1"/>
    <row r="321" s="8" customFormat="1"/>
    <row r="322" s="8" customFormat="1"/>
    <row r="323" s="8" customFormat="1"/>
    <row r="324" s="8" customFormat="1"/>
    <row r="325" s="8" customFormat="1"/>
    <row r="326" s="8" customFormat="1"/>
    <row r="327" s="8" customFormat="1"/>
    <row r="328" s="8" customFormat="1"/>
    <row r="329" s="8" customFormat="1"/>
    <row r="330" s="8" customFormat="1"/>
    <row r="331" s="8" customFormat="1"/>
    <row r="332" s="8" customFormat="1"/>
    <row r="333" s="8" customFormat="1"/>
    <row r="334" s="8" customFormat="1"/>
    <row r="335" s="8" customFormat="1"/>
    <row r="336" s="8" customFormat="1"/>
    <row r="337" s="8" customFormat="1"/>
    <row r="338" s="8" customFormat="1"/>
    <row r="339" s="8" customFormat="1"/>
    <row r="340" s="8" customFormat="1"/>
    <row r="341" s="8" customFormat="1"/>
    <row r="342" s="8" customFormat="1"/>
    <row r="343" s="8" customFormat="1"/>
    <row r="344" s="8" customFormat="1"/>
    <row r="345" s="8" customFormat="1"/>
    <row r="346" s="8" customFormat="1"/>
    <row r="347" s="8" customFormat="1"/>
    <row r="348" s="8" customFormat="1"/>
    <row r="349" s="8" customFormat="1"/>
    <row r="350" s="8" customFormat="1"/>
    <row r="351" s="8" customFormat="1"/>
    <row r="352" s="8" customFormat="1"/>
    <row r="353" s="8" customFormat="1"/>
    <row r="354" s="8" customFormat="1"/>
    <row r="355" s="8" customFormat="1"/>
    <row r="356" s="8" customFormat="1"/>
    <row r="357" s="8" customFormat="1"/>
    <row r="358" s="8" customFormat="1"/>
    <row r="359" s="8" customFormat="1"/>
    <row r="360" s="8" customFormat="1"/>
    <row r="361" s="8" customFormat="1"/>
    <row r="362" s="8" customFormat="1"/>
    <row r="363" s="8" customFormat="1"/>
    <row r="364" s="8" customFormat="1"/>
    <row r="365" s="8" customFormat="1"/>
    <row r="366" s="8" customFormat="1"/>
    <row r="367" s="8" customFormat="1"/>
    <row r="368" s="8" customFormat="1"/>
    <row r="369" s="8" customFormat="1"/>
    <row r="370" s="8" customFormat="1"/>
    <row r="371" s="8" customFormat="1"/>
    <row r="372" s="8" customFormat="1"/>
    <row r="373" s="8" customFormat="1"/>
    <row r="374" s="8" customFormat="1"/>
    <row r="375" s="8" customFormat="1"/>
    <row r="376" s="8" customFormat="1"/>
    <row r="377" s="8" customFormat="1"/>
    <row r="378" s="8" customFormat="1"/>
    <row r="379" s="8" customFormat="1"/>
    <row r="380" s="8" customFormat="1"/>
    <row r="381" s="8" customFormat="1"/>
    <row r="382" s="8" customFormat="1"/>
    <row r="383" s="8" customFormat="1"/>
    <row r="384" s="8" customFormat="1"/>
    <row r="385" s="8" customFormat="1"/>
    <row r="386" s="8" customFormat="1"/>
    <row r="387" s="8" customFormat="1"/>
    <row r="388" s="8" customFormat="1"/>
    <row r="389" s="8" customFormat="1"/>
    <row r="390" s="8" customFormat="1"/>
    <row r="391" s="8" customFormat="1"/>
    <row r="392" s="8" customFormat="1"/>
    <row r="393" s="8" customFormat="1"/>
    <row r="394" s="8" customFormat="1"/>
    <row r="395" s="8" customFormat="1"/>
    <row r="396" s="8" customFormat="1"/>
    <row r="397" s="8" customFormat="1"/>
    <row r="398" s="8" customFormat="1"/>
    <row r="399" s="8" customFormat="1"/>
    <row r="400" s="8" customFormat="1"/>
    <row r="401" s="8" customFormat="1"/>
    <row r="402" s="8" customFormat="1"/>
    <row r="403" s="8" customFormat="1"/>
    <row r="404" s="8" customFormat="1"/>
    <row r="405" s="8" customFormat="1"/>
    <row r="406" s="8" customFormat="1"/>
    <row r="407" s="8" customFormat="1"/>
    <row r="408" s="8" customFormat="1"/>
    <row r="409" s="8" customFormat="1"/>
    <row r="410" s="8" customFormat="1"/>
    <row r="411" s="8" customFormat="1"/>
    <row r="412" s="8" customFormat="1"/>
    <row r="413" s="8" customFormat="1"/>
    <row r="414" s="8" customFormat="1"/>
    <row r="415" s="8" customFormat="1"/>
    <row r="416" s="8" customFormat="1"/>
    <row r="417" s="8" customFormat="1"/>
    <row r="418" s="8" customFormat="1"/>
    <row r="419" s="8" customFormat="1"/>
    <row r="420" s="8" customFormat="1"/>
    <row r="421" s="8" customFormat="1"/>
    <row r="422" s="8" customFormat="1"/>
    <row r="423" s="8" customFormat="1"/>
    <row r="424" s="8" customFormat="1"/>
    <row r="425" s="8" customFormat="1"/>
    <row r="426" s="8" customFormat="1"/>
    <row r="427" s="8" customFormat="1"/>
    <row r="428" s="8" customFormat="1"/>
    <row r="429" s="8" customFormat="1"/>
    <row r="430" s="8" customFormat="1"/>
    <row r="431" s="8" customFormat="1"/>
    <row r="432" s="8" customFormat="1"/>
    <row r="433" s="8" customFormat="1"/>
    <row r="434" s="8" customFormat="1"/>
    <row r="435" s="8" customFormat="1"/>
    <row r="436" s="8" customFormat="1"/>
    <row r="437" s="8" customFormat="1"/>
    <row r="438" s="8" customFormat="1"/>
    <row r="439" s="8" customFormat="1"/>
    <row r="440" s="8" customFormat="1"/>
    <row r="441" s="8" customFormat="1"/>
    <row r="442" s="8" customFormat="1"/>
    <row r="443" s="8" customFormat="1"/>
    <row r="444" s="8" customFormat="1"/>
    <row r="445" s="8" customFormat="1"/>
    <row r="446" s="8" customFormat="1"/>
    <row r="447" s="8" customFormat="1"/>
    <row r="448" s="8" customFormat="1"/>
    <row r="449" s="8" customFormat="1"/>
    <row r="450" s="8" customFormat="1"/>
    <row r="451" s="8" customFormat="1"/>
    <row r="452" s="8" customFormat="1"/>
    <row r="453" s="8" customFormat="1"/>
    <row r="454" s="8" customFormat="1"/>
    <row r="455" s="8" customFormat="1"/>
    <row r="456" s="8" customFormat="1"/>
    <row r="457" s="8" customFormat="1"/>
    <row r="458" s="8" customFormat="1"/>
    <row r="459" s="8" customFormat="1"/>
    <row r="460" s="8" customFormat="1"/>
    <row r="461" s="8" customFormat="1"/>
    <row r="462" s="8" customFormat="1"/>
    <row r="463" s="8" customFormat="1"/>
    <row r="464" s="8" customFormat="1"/>
    <row r="465" s="8" customFormat="1"/>
    <row r="466" s="8" customFormat="1"/>
    <row r="467" s="8" customFormat="1"/>
    <row r="468" s="8" customFormat="1"/>
    <row r="469" s="8" customFormat="1"/>
    <row r="470" s="8" customFormat="1"/>
    <row r="471" s="8" customFormat="1"/>
    <row r="472" s="8" customFormat="1"/>
    <row r="473" s="8" customFormat="1"/>
    <row r="474" s="8" customFormat="1"/>
    <row r="475" s="8" customFormat="1"/>
    <row r="476" s="8" customFormat="1"/>
    <row r="477" s="8" customFormat="1"/>
    <row r="478" s="8" customFormat="1"/>
    <row r="479" s="8" customFormat="1"/>
    <row r="480" s="8" customFormat="1"/>
    <row r="481" s="8" customFormat="1"/>
    <row r="482" s="8" customFormat="1"/>
    <row r="483" s="8" customFormat="1"/>
    <row r="484" s="8" customFormat="1"/>
    <row r="485" s="8" customFormat="1"/>
    <row r="486" s="8" customFormat="1"/>
    <row r="487" s="8" customFormat="1"/>
    <row r="488" s="8" customFormat="1"/>
    <row r="489" s="8" customFormat="1"/>
    <row r="490" s="8" customFormat="1"/>
    <row r="491" s="8" customFormat="1"/>
    <row r="492" s="8" customFormat="1"/>
    <row r="493" s="8" customFormat="1"/>
    <row r="494" s="8" customFormat="1"/>
    <row r="495" s="8" customFormat="1"/>
    <row r="496" s="8" customFormat="1"/>
    <row r="497" s="8" customFormat="1"/>
    <row r="498" s="8" customFormat="1"/>
    <row r="499" s="8" customFormat="1"/>
    <row r="500" s="8" customFormat="1"/>
    <row r="501" s="8" customFormat="1"/>
    <row r="502" s="8" customFormat="1"/>
    <row r="503" s="8" customFormat="1"/>
    <row r="504" s="8" customFormat="1"/>
    <row r="505" s="8" customFormat="1"/>
    <row r="506" s="8" customFormat="1"/>
    <row r="507" s="8" customFormat="1"/>
    <row r="508" s="8" customFormat="1"/>
    <row r="509" s="8" customFormat="1"/>
    <row r="510" s="8" customFormat="1"/>
    <row r="511" s="8" customFormat="1"/>
    <row r="512" s="8" customFormat="1"/>
    <row r="513" s="8" customFormat="1"/>
    <row r="514" s="8" customFormat="1"/>
    <row r="515" s="8" customFormat="1"/>
    <row r="516" s="8" customFormat="1"/>
    <row r="517" s="8" customFormat="1"/>
    <row r="518" s="8" customFormat="1"/>
    <row r="519" s="8" customFormat="1"/>
    <row r="520" s="8" customFormat="1"/>
    <row r="521" s="8" customFormat="1"/>
    <row r="522" s="8" customFormat="1"/>
    <row r="523" s="8" customFormat="1"/>
    <row r="524" s="8" customFormat="1"/>
    <row r="525" s="8" customFormat="1"/>
    <row r="526" s="8" customFormat="1"/>
    <row r="527" s="8" customFormat="1"/>
    <row r="528" s="8" customFormat="1"/>
    <row r="529" s="8" customFormat="1"/>
    <row r="530" s="8" customFormat="1"/>
    <row r="531" s="8" customFormat="1"/>
    <row r="532" s="8" customFormat="1"/>
    <row r="533" s="8" customFormat="1"/>
    <row r="534" s="8" customFormat="1"/>
    <row r="535" s="8" customFormat="1"/>
    <row r="536" s="8" customFormat="1"/>
    <row r="537" s="8" customFormat="1"/>
    <row r="538" s="8" customFormat="1"/>
    <row r="539" s="8" customFormat="1"/>
    <row r="540" s="8" customFormat="1"/>
    <row r="541" s="8" customFormat="1"/>
    <row r="542" s="8" customFormat="1"/>
    <row r="543" s="8" customFormat="1"/>
    <row r="544" s="8" customFormat="1"/>
    <row r="545" s="8" customFormat="1"/>
    <row r="546" s="8" customFormat="1"/>
    <row r="547" s="8" customFormat="1"/>
    <row r="548" s="8" customFormat="1"/>
    <row r="549" s="8" customFormat="1"/>
    <row r="550" s="8" customFormat="1"/>
    <row r="551" s="8" customFormat="1"/>
    <row r="552" s="8" customFormat="1"/>
    <row r="553" s="8" customFormat="1"/>
    <row r="554" s="8" customFormat="1"/>
    <row r="555" s="8" customFormat="1"/>
    <row r="556" s="8" customFormat="1"/>
    <row r="557" s="8" customFormat="1"/>
    <row r="558" s="8" customFormat="1"/>
    <row r="559" s="8" customFormat="1"/>
    <row r="560" s="8" customFormat="1"/>
    <row r="561" s="8" customFormat="1"/>
    <row r="562" s="8" customFormat="1"/>
    <row r="563" s="8" customFormat="1"/>
    <row r="564" s="8" customFormat="1"/>
    <row r="565" s="8" customFormat="1"/>
    <row r="566" s="8" customFormat="1"/>
    <row r="567" s="8" customFormat="1"/>
    <row r="568" s="8" customFormat="1"/>
    <row r="569" s="8" customFormat="1"/>
    <row r="570" s="8" customFormat="1"/>
    <row r="571" s="8" customFormat="1"/>
    <row r="572" s="8" customFormat="1"/>
    <row r="573" s="8" customFormat="1"/>
    <row r="574" s="8" customFormat="1"/>
    <row r="575" s="8" customFormat="1"/>
    <row r="576" s="8" customFormat="1"/>
    <row r="577" s="8" customFormat="1"/>
    <row r="578" s="8" customFormat="1"/>
    <row r="579" s="8" customFormat="1"/>
    <row r="580" s="8" customFormat="1"/>
    <row r="581" s="8" customFormat="1"/>
    <row r="582" s="8" customFormat="1"/>
    <row r="583" s="8" customFormat="1"/>
    <row r="584" s="8" customFormat="1"/>
    <row r="585" s="8" customFormat="1"/>
    <row r="586" s="8" customFormat="1"/>
    <row r="587" s="8" customFormat="1"/>
    <row r="588" s="8" customFormat="1"/>
    <row r="589" s="8" customFormat="1"/>
    <row r="590" s="8" customFormat="1"/>
    <row r="591" s="8" customFormat="1"/>
    <row r="592" s="8" customFormat="1"/>
    <row r="593" s="8" customFormat="1"/>
    <row r="594" s="8" customFormat="1"/>
    <row r="595" s="8" customFormat="1"/>
    <row r="596" s="8" customFormat="1"/>
    <row r="597" s="8" customFormat="1"/>
    <row r="598" s="8" customFormat="1"/>
    <row r="599" s="8" customFormat="1"/>
    <row r="600" s="8" customFormat="1"/>
    <row r="601" s="8" customFormat="1"/>
    <row r="602" s="8" customFormat="1"/>
    <row r="603" s="8" customFormat="1"/>
    <row r="604" s="8" customFormat="1"/>
    <row r="605" s="8" customFormat="1"/>
    <row r="606" s="8" customFormat="1"/>
    <row r="607" s="8" customFormat="1"/>
    <row r="608" s="8" customFormat="1"/>
    <row r="609" s="8" customFormat="1"/>
    <row r="610" s="8" customFormat="1"/>
    <row r="611" s="8" customFormat="1"/>
    <row r="612" s="8" customFormat="1"/>
    <row r="613" s="8" customFormat="1"/>
    <row r="614" s="8" customFormat="1"/>
    <row r="615" s="8" customFormat="1"/>
    <row r="616" s="8" customFormat="1"/>
    <row r="617" s="8" customFormat="1"/>
    <row r="618" s="8" customFormat="1"/>
    <row r="619" s="8" customFormat="1"/>
    <row r="620" s="8" customFormat="1"/>
    <row r="621" s="8" customFormat="1"/>
    <row r="622" s="8" customFormat="1"/>
    <row r="623" s="8" customFormat="1"/>
    <row r="624" s="8" customFormat="1"/>
    <row r="625" s="8" customFormat="1"/>
    <row r="626" s="8" customFormat="1"/>
    <row r="627" s="8" customFormat="1"/>
    <row r="628" s="8" customFormat="1"/>
    <row r="629" s="8" customFormat="1"/>
    <row r="630" s="8" customFormat="1"/>
    <row r="631" s="8" customFormat="1"/>
    <row r="632" s="8" customFormat="1"/>
    <row r="633" s="8" customFormat="1"/>
    <row r="634" s="8" customFormat="1"/>
    <row r="635" s="8" customFormat="1"/>
    <row r="636" s="8" customFormat="1"/>
    <row r="637" s="8" customFormat="1"/>
    <row r="638" s="8" customFormat="1"/>
    <row r="639" s="8" customFormat="1"/>
    <row r="640" s="8" customFormat="1"/>
    <row r="641" s="8" customFormat="1"/>
    <row r="642" s="8" customFormat="1"/>
    <row r="643" s="8" customFormat="1"/>
    <row r="644" s="8" customFormat="1"/>
    <row r="645" s="8" customFormat="1"/>
    <row r="646" s="8" customFormat="1"/>
    <row r="647" s="8" customFormat="1"/>
    <row r="648" s="8" customFormat="1"/>
    <row r="649" s="8" customFormat="1"/>
    <row r="650" s="8" customFormat="1"/>
    <row r="651" s="8" customFormat="1"/>
    <row r="652" s="8" customFormat="1"/>
    <row r="653" s="8" customFormat="1"/>
    <row r="654" s="8" customFormat="1"/>
    <row r="655" s="8" customFormat="1"/>
    <row r="656" s="8" customFormat="1"/>
    <row r="657" s="8" customFormat="1"/>
    <row r="658" s="8" customFormat="1"/>
    <row r="659" s="8" customFormat="1"/>
    <row r="660" s="8" customFormat="1"/>
    <row r="661" s="8" customFormat="1"/>
    <row r="662" s="8" customFormat="1"/>
    <row r="663" s="8" customFormat="1"/>
    <row r="664" s="8" customFormat="1"/>
    <row r="665" s="8" customFormat="1"/>
    <row r="666" s="8" customFormat="1"/>
    <row r="667" s="8" customFormat="1"/>
    <row r="668" s="8" customFormat="1"/>
    <row r="669" s="8" customFormat="1"/>
    <row r="670" s="8" customFormat="1"/>
    <row r="671" s="8" customFormat="1"/>
    <row r="672" s="8" customFormat="1"/>
    <row r="673" s="8" customFormat="1"/>
    <row r="674" s="8" customFormat="1"/>
    <row r="675" s="8" customFormat="1"/>
    <row r="676" s="8" customFormat="1"/>
    <row r="677" s="8" customFormat="1"/>
    <row r="678" s="8" customFormat="1"/>
    <row r="679" s="8" customFormat="1"/>
    <row r="680" s="8" customFormat="1"/>
    <row r="681" s="8" customFormat="1"/>
    <row r="682" s="8" customFormat="1"/>
    <row r="683" s="8" customFormat="1"/>
    <row r="684" s="8" customFormat="1"/>
    <row r="685" s="8" customFormat="1"/>
    <row r="686" s="8" customFormat="1"/>
  </sheetData>
  <sheetProtection password="C64D" sheet="1" objects="1" scenarios="1"/>
  <mergeCells count="15">
    <mergeCell ref="B27:F27"/>
    <mergeCell ref="B28:F28"/>
    <mergeCell ref="B25:F25"/>
    <mergeCell ref="B26:F26"/>
    <mergeCell ref="B24:G24"/>
    <mergeCell ref="B2:K2"/>
    <mergeCell ref="H4:I4"/>
    <mergeCell ref="C4:C5"/>
    <mergeCell ref="B20:C20"/>
    <mergeCell ref="B21:C21"/>
    <mergeCell ref="B4:B5"/>
    <mergeCell ref="D4:D5"/>
    <mergeCell ref="E4:E5"/>
    <mergeCell ref="F4:G4"/>
    <mergeCell ref="J4:K4"/>
  </mergeCells>
  <conditionalFormatting sqref="M6:M20">
    <cfRule type="cellIs" dxfId="10" priority="14" operator="equal">
      <formula>"ERROR"</formula>
    </cfRule>
    <cfRule type="cellIs" dxfId="9" priority="15" operator="equal">
      <formula>"OK"</formula>
    </cfRule>
  </conditionalFormatting>
  <conditionalFormatting sqref="G27">
    <cfRule type="cellIs" dxfId="8" priority="10" operator="equal">
      <formula>"ERROR"</formula>
    </cfRule>
    <cfRule type="cellIs" dxfId="7" priority="11" operator="equal">
      <formula>"OK"</formula>
    </cfRule>
  </conditionalFormatting>
  <conditionalFormatting sqref="G28">
    <cfRule type="cellIs" dxfId="6" priority="4" operator="equal">
      <formula>"ERROR"</formula>
    </cfRule>
    <cfRule type="cellIs" dxfId="5" priority="5" operator="equal">
      <formula>"OK"</formula>
    </cfRule>
  </conditionalFormatting>
  <conditionalFormatting sqref="G25:G26">
    <cfRule type="cellIs" dxfId="4" priority="8" operator="equal">
      <formula>"ERROR"</formula>
    </cfRule>
    <cfRule type="cellIs" dxfId="3" priority="9" operator="equal">
      <formula>"OK"</formula>
    </cfRule>
  </conditionalFormatting>
  <conditionalFormatting sqref="H25">
    <cfRule type="expression" dxfId="2" priority="3">
      <formula>"G25=ERROR"</formula>
    </cfRule>
  </conditionalFormatting>
  <conditionalFormatting sqref="G31">
    <cfRule type="cellIs" dxfId="1" priority="1" operator="equal">
      <formula>"ERROR"</formula>
    </cfRule>
    <cfRule type="cellIs" dxfId="0" priority="2" operator="equal">
      <formula>"OK"</formula>
    </cfRule>
  </conditionalFormatting>
  <pageMargins left="0.7" right="0.7" top="0.75" bottom="0.75" header="0.3" footer="0.3"/>
  <pageSetup scale="78" orientation="landscape"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9</vt:i4>
      </vt:variant>
    </vt:vector>
  </HeadingPairs>
  <TitlesOfParts>
    <vt:vector size="12" baseType="lpstr">
      <vt:lpstr>DATOS GENERALES</vt:lpstr>
      <vt:lpstr>DESCRIPCION INICIATIVA</vt:lpstr>
      <vt:lpstr>FINANCIAMIENTO PROYECTO</vt:lpstr>
      <vt:lpstr>'FINANCIAMIENTO PROYECTO'!_ftn1</vt:lpstr>
      <vt:lpstr>'FINANCIAMIENTO PROYECTO'!_ftnref1</vt:lpstr>
      <vt:lpstr>'FINANCIAMIENTO PROYECTO'!_Ref329006903</vt:lpstr>
      <vt:lpstr>'FINANCIAMIENTO PROYECTO'!_Ref329006913</vt:lpstr>
      <vt:lpstr>'FINANCIAMIENTO PROYECTO'!_Toc401789510</vt:lpstr>
      <vt:lpstr>'FINANCIAMIENTO PROYECTO'!_Toc401789511</vt:lpstr>
      <vt:lpstr>'DATOS GENERALES'!Área_de_impresión</vt:lpstr>
      <vt:lpstr>'DESCRIPCION INICIATIVA'!Área_de_impresión</vt:lpstr>
      <vt:lpstr>'FINANCIAMIENTO PROYECTO'!Área_de_impresión</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Marcelo</dc:creator>
  <cp:lastModifiedBy>User</cp:lastModifiedBy>
  <cp:lastPrinted>2014-10-30T03:03:18Z</cp:lastPrinted>
  <dcterms:created xsi:type="dcterms:W3CDTF">2012-07-06T03:08:38Z</dcterms:created>
  <dcterms:modified xsi:type="dcterms:W3CDTF">2015-01-29T21:56:07Z</dcterms:modified>
</cp:coreProperties>
</file>