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rna\Dropbox\nueva colección\Costos Ficha técnica\"/>
    </mc:Choice>
  </mc:AlternateContent>
  <xr:revisionPtr revIDLastSave="0" documentId="13_ncr:1_{76D8B9B0-8596-4DBA-A2F8-107C80A2EDB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MEN" sheetId="1" r:id="rId1"/>
    <sheet name="BOLSOS" sheetId="3" r:id="rId2"/>
    <sheet name="BILLETERAS" sheetId="2" r:id="rId3"/>
  </sheets>
  <definedNames>
    <definedName name="_xlnm._FilterDatabase" localSheetId="0" hidden="1">RESUMEN!$A$1:$P$1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3" l="1"/>
  <c r="J32" i="3"/>
  <c r="J31" i="3"/>
  <c r="J30" i="3"/>
  <c r="J27" i="3"/>
  <c r="J26" i="3"/>
  <c r="J25" i="3"/>
  <c r="J24" i="3"/>
  <c r="J23" i="3"/>
  <c r="J22" i="3"/>
  <c r="O22" i="3" s="1"/>
  <c r="J21" i="3"/>
  <c r="O21" i="3" s="1"/>
  <c r="J20" i="3"/>
  <c r="O20" i="3" s="1"/>
  <c r="J19" i="3"/>
  <c r="O19" i="3" s="1"/>
  <c r="J18" i="3"/>
  <c r="O18" i="3" s="1"/>
  <c r="J17" i="3"/>
  <c r="O17" i="3" s="1"/>
  <c r="J16" i="3"/>
  <c r="O16" i="3" s="1"/>
  <c r="J14" i="3"/>
  <c r="O14" i="3" s="1"/>
  <c r="J13" i="3"/>
  <c r="O13" i="3" s="1"/>
  <c r="J12" i="3"/>
  <c r="O12" i="3" s="1"/>
  <c r="J3" i="3"/>
  <c r="M3" i="3" s="1"/>
  <c r="J11" i="3"/>
  <c r="O11" i="3" s="1"/>
  <c r="J140" i="3"/>
  <c r="O140" i="3" s="1"/>
  <c r="J139" i="3"/>
  <c r="O139" i="3" s="1"/>
  <c r="J138" i="3"/>
  <c r="O138" i="3" s="1"/>
  <c r="J137" i="3"/>
  <c r="K137" i="3" s="1"/>
  <c r="J136" i="3"/>
  <c r="O136" i="3" s="1"/>
  <c r="J135" i="3"/>
  <c r="M135" i="3" s="1"/>
  <c r="J134" i="3"/>
  <c r="O134" i="3" s="1"/>
  <c r="J133" i="3"/>
  <c r="O133" i="3" s="1"/>
  <c r="J132" i="3"/>
  <c r="K132" i="3" s="1"/>
  <c r="J131" i="3"/>
  <c r="K131" i="3" s="1"/>
  <c r="J130" i="3"/>
  <c r="M130" i="3" s="1"/>
  <c r="J129" i="3"/>
  <c r="M129" i="3" s="1"/>
  <c r="J128" i="3"/>
  <c r="M128" i="3" s="1"/>
  <c r="J127" i="3"/>
  <c r="O127" i="3" s="1"/>
  <c r="R126" i="3"/>
  <c r="R128" i="3" s="1"/>
  <c r="J126" i="3"/>
  <c r="O126" i="3" s="1"/>
  <c r="J125" i="3"/>
  <c r="O125" i="3" s="1"/>
  <c r="R124" i="3"/>
  <c r="J124" i="3"/>
  <c r="M124" i="3" s="1"/>
  <c r="J123" i="3"/>
  <c r="M123" i="3" s="1"/>
  <c r="J122" i="3"/>
  <c r="K122" i="3" s="1"/>
  <c r="J121" i="3"/>
  <c r="M121" i="3" s="1"/>
  <c r="J120" i="3"/>
  <c r="K120" i="3" s="1"/>
  <c r="J119" i="3"/>
  <c r="K119" i="3" s="1"/>
  <c r="J118" i="3"/>
  <c r="K118" i="3" s="1"/>
  <c r="J117" i="3"/>
  <c r="K117" i="3" s="1"/>
  <c r="J116" i="3"/>
  <c r="P116" i="3" s="1"/>
  <c r="J115" i="3"/>
  <c r="J114" i="3"/>
  <c r="O114" i="3" s="1"/>
  <c r="J113" i="3"/>
  <c r="M113" i="3" s="1"/>
  <c r="J112" i="3"/>
  <c r="O112" i="3" s="1"/>
  <c r="J111" i="3"/>
  <c r="M111" i="3" s="1"/>
  <c r="J110" i="3"/>
  <c r="O110" i="3" s="1"/>
  <c r="J109" i="3"/>
  <c r="M109" i="3" s="1"/>
  <c r="J108" i="3"/>
  <c r="O108" i="3" s="1"/>
  <c r="J107" i="3"/>
  <c r="M107" i="3" s="1"/>
  <c r="J106" i="3"/>
  <c r="O106" i="3" s="1"/>
  <c r="J105" i="3"/>
  <c r="O105" i="3" s="1"/>
  <c r="J104" i="3"/>
  <c r="O104" i="3" s="1"/>
  <c r="J103" i="3"/>
  <c r="O103" i="3" s="1"/>
  <c r="J102" i="3"/>
  <c r="O102" i="3" s="1"/>
  <c r="J101" i="3"/>
  <c r="J100" i="3"/>
  <c r="K100" i="3" s="1"/>
  <c r="J99" i="3"/>
  <c r="O99" i="3" s="1"/>
  <c r="J98" i="3"/>
  <c r="K98" i="3" s="1"/>
  <c r="J97" i="3"/>
  <c r="O97" i="3" s="1"/>
  <c r="J96" i="3"/>
  <c r="M96" i="3" s="1"/>
  <c r="J95" i="3"/>
  <c r="O95" i="3" s="1"/>
  <c r="J94" i="3"/>
  <c r="O94" i="3" s="1"/>
  <c r="J93" i="3"/>
  <c r="J92" i="3"/>
  <c r="O92" i="3" s="1"/>
  <c r="J91" i="3"/>
  <c r="K91" i="3" s="1"/>
  <c r="J90" i="3"/>
  <c r="J89" i="3"/>
  <c r="K89" i="3" s="1"/>
  <c r="J88" i="3"/>
  <c r="M88" i="3" s="1"/>
  <c r="J87" i="3"/>
  <c r="M87" i="3" s="1"/>
  <c r="J86" i="3"/>
  <c r="K86" i="3" s="1"/>
  <c r="J85" i="3"/>
  <c r="K85" i="3" s="1"/>
  <c r="J84" i="3"/>
  <c r="O84" i="3" s="1"/>
  <c r="J83" i="3"/>
  <c r="M83" i="3" s="1"/>
  <c r="J82" i="3"/>
  <c r="K82" i="3" s="1"/>
  <c r="J81" i="3"/>
  <c r="K81" i="3" s="1"/>
  <c r="J80" i="3"/>
  <c r="O80" i="3" s="1"/>
  <c r="J76" i="3"/>
  <c r="M76" i="3" s="1"/>
  <c r="J75" i="3"/>
  <c r="O75" i="3" s="1"/>
  <c r="J69" i="3"/>
  <c r="O69" i="3" s="1"/>
  <c r="J67" i="3"/>
  <c r="O67" i="3" s="1"/>
  <c r="J66" i="3"/>
  <c r="M66" i="3" s="1"/>
  <c r="J65" i="3"/>
  <c r="M65" i="3" s="1"/>
  <c r="J64" i="3"/>
  <c r="M64" i="3" s="1"/>
  <c r="J63" i="3"/>
  <c r="O63" i="3" s="1"/>
  <c r="J62" i="3"/>
  <c r="O62" i="3" s="1"/>
  <c r="J61" i="3"/>
  <c r="O61" i="3" s="1"/>
  <c r="J60" i="3"/>
  <c r="O60" i="3" s="1"/>
  <c r="J59" i="3"/>
  <c r="M59" i="3" s="1"/>
  <c r="J58" i="3"/>
  <c r="M58" i="3" s="1"/>
  <c r="J57" i="3"/>
  <c r="M57" i="3" s="1"/>
  <c r="J56" i="3"/>
  <c r="M56" i="3" s="1"/>
  <c r="J55" i="3"/>
  <c r="O55" i="3" s="1"/>
  <c r="J54" i="3"/>
  <c r="O54" i="3" s="1"/>
  <c r="J53" i="3"/>
  <c r="K53" i="3" s="1"/>
  <c r="J52" i="3"/>
  <c r="O52" i="3" s="1"/>
  <c r="J51" i="3"/>
  <c r="K51" i="3" s="1"/>
  <c r="J50" i="3"/>
  <c r="O50" i="3" s="1"/>
  <c r="J49" i="3"/>
  <c r="K49" i="3" s="1"/>
  <c r="J48" i="3"/>
  <c r="M48" i="3" s="1"/>
  <c r="J47" i="3"/>
  <c r="K47" i="3" s="1"/>
  <c r="J46" i="3"/>
  <c r="O46" i="3" s="1"/>
  <c r="J45" i="3"/>
  <c r="M45" i="3" s="1"/>
  <c r="J44" i="3"/>
  <c r="O44" i="3" s="1"/>
  <c r="J43" i="3"/>
  <c r="O43" i="3" s="1"/>
  <c r="J6" i="3"/>
  <c r="O6" i="3" s="1"/>
  <c r="J5" i="3"/>
  <c r="K5" i="3" s="1"/>
  <c r="J4" i="3"/>
  <c r="M4" i="3" s="1"/>
  <c r="J2" i="3"/>
  <c r="K2" i="3" s="1"/>
  <c r="J3" i="2"/>
  <c r="K3" i="2" s="1"/>
  <c r="J4" i="2"/>
  <c r="K4" i="2" s="1"/>
  <c r="J5" i="2"/>
  <c r="K5" i="2" s="1"/>
  <c r="J6" i="2"/>
  <c r="K6" i="2" s="1"/>
  <c r="J7" i="2"/>
  <c r="K7" i="2" s="1"/>
  <c r="K33" i="3" l="1"/>
  <c r="K32" i="3"/>
  <c r="K31" i="3"/>
  <c r="K30" i="3"/>
  <c r="O27" i="3"/>
  <c r="M27" i="3"/>
  <c r="K27" i="3"/>
  <c r="O26" i="3"/>
  <c r="M26" i="3"/>
  <c r="K26" i="3"/>
  <c r="O25" i="3"/>
  <c r="M25" i="3"/>
  <c r="K25" i="3"/>
  <c r="O24" i="3"/>
  <c r="M24" i="3"/>
  <c r="K24" i="3"/>
  <c r="O23" i="3"/>
  <c r="M23" i="3"/>
  <c r="K23" i="3"/>
  <c r="M20" i="3"/>
  <c r="K22" i="3"/>
  <c r="M22" i="3"/>
  <c r="K21" i="3"/>
  <c r="M21" i="3"/>
  <c r="K20" i="3"/>
  <c r="K19" i="3"/>
  <c r="M19" i="3"/>
  <c r="K18" i="3"/>
  <c r="M18" i="3"/>
  <c r="K17" i="3"/>
  <c r="M17" i="3"/>
  <c r="K16" i="3"/>
  <c r="M16" i="3"/>
  <c r="K3" i="3"/>
  <c r="M136" i="3"/>
  <c r="K135" i="3"/>
  <c r="M5" i="3"/>
  <c r="M6" i="3"/>
  <c r="M11" i="3"/>
  <c r="K13" i="3"/>
  <c r="K14" i="3"/>
  <c r="M14" i="3"/>
  <c r="M13" i="3"/>
  <c r="K12" i="3"/>
  <c r="M12" i="3"/>
  <c r="M134" i="3"/>
  <c r="M131" i="3"/>
  <c r="O135" i="3"/>
  <c r="O3" i="3"/>
  <c r="M133" i="3"/>
  <c r="K133" i="3"/>
  <c r="O2" i="3"/>
  <c r="M86" i="3"/>
  <c r="K80" i="3"/>
  <c r="M94" i="3"/>
  <c r="O111" i="3"/>
  <c r="O131" i="3"/>
  <c r="K11" i="3"/>
  <c r="M84" i="3"/>
  <c r="M137" i="3"/>
  <c r="M46" i="3"/>
  <c r="O113" i="3"/>
  <c r="M132" i="3"/>
  <c r="O137" i="3"/>
  <c r="O5" i="3"/>
  <c r="O132" i="3"/>
  <c r="M2" i="3"/>
  <c r="O86" i="3"/>
  <c r="M138" i="3"/>
  <c r="K50" i="3"/>
  <c r="K75" i="3"/>
  <c r="O45" i="3"/>
  <c r="M50" i="3"/>
  <c r="O53" i="3"/>
  <c r="O59" i="3"/>
  <c r="M75" i="3"/>
  <c r="K105" i="3"/>
  <c r="M53" i="3"/>
  <c r="K94" i="3"/>
  <c r="M105" i="3"/>
  <c r="K134" i="3"/>
  <c r="K136" i="3"/>
  <c r="K138" i="3"/>
  <c r="K52" i="3"/>
  <c r="M61" i="3"/>
  <c r="M67" i="3"/>
  <c r="O130" i="3"/>
  <c r="O4" i="3"/>
  <c r="M43" i="3"/>
  <c r="M52" i="3"/>
  <c r="K113" i="3"/>
  <c r="M80" i="3"/>
  <c r="O91" i="3"/>
  <c r="M103" i="3"/>
  <c r="M119" i="3"/>
  <c r="O121" i="3"/>
  <c r="O123" i="3"/>
  <c r="K4" i="3"/>
  <c r="M47" i="3"/>
  <c r="O49" i="3"/>
  <c r="M54" i="3"/>
  <c r="M62" i="3"/>
  <c r="M82" i="3"/>
  <c r="O88" i="3"/>
  <c r="O96" i="3"/>
  <c r="O100" i="3"/>
  <c r="O107" i="3"/>
  <c r="K111" i="3"/>
  <c r="M117" i="3"/>
  <c r="M120" i="3"/>
  <c r="M122" i="3"/>
  <c r="O124" i="3"/>
  <c r="O48" i="3"/>
  <c r="O109" i="3"/>
  <c r="O47" i="3"/>
  <c r="O82" i="3"/>
  <c r="O117" i="3"/>
  <c r="O120" i="3"/>
  <c r="O122" i="3"/>
  <c r="K139" i="3"/>
  <c r="M139" i="3"/>
  <c r="M98" i="3"/>
  <c r="K109" i="3"/>
  <c r="K116" i="3"/>
  <c r="K121" i="3"/>
  <c r="K123" i="3"/>
  <c r="M125" i="3"/>
  <c r="O128" i="3"/>
  <c r="K48" i="3"/>
  <c r="K43" i="3"/>
  <c r="K46" i="3"/>
  <c r="O56" i="3"/>
  <c r="O64" i="3"/>
  <c r="K84" i="3"/>
  <c r="M91" i="3"/>
  <c r="O98" i="3"/>
  <c r="K103" i="3"/>
  <c r="M116" i="3"/>
  <c r="K140" i="3"/>
  <c r="O116" i="3"/>
  <c r="M51" i="3"/>
  <c r="K88" i="3"/>
  <c r="K96" i="3"/>
  <c r="K107" i="3"/>
  <c r="M126" i="3"/>
  <c r="M140" i="3"/>
  <c r="M49" i="3"/>
  <c r="O51" i="3"/>
  <c r="O58" i="3"/>
  <c r="O66" i="3"/>
  <c r="M100" i="3"/>
  <c r="M44" i="3"/>
  <c r="M60" i="3"/>
  <c r="M69" i="3"/>
  <c r="M81" i="3"/>
  <c r="M85" i="3"/>
  <c r="M89" i="3"/>
  <c r="K92" i="3"/>
  <c r="K99" i="3"/>
  <c r="M118" i="3"/>
  <c r="K6" i="3"/>
  <c r="M55" i="3"/>
  <c r="M63" i="3"/>
  <c r="O76" i="3"/>
  <c r="O81" i="3"/>
  <c r="O83" i="3"/>
  <c r="O85" i="3"/>
  <c r="O87" i="3"/>
  <c r="O89" i="3"/>
  <c r="M92" i="3"/>
  <c r="K95" i="3"/>
  <c r="M97" i="3"/>
  <c r="M99" i="3"/>
  <c r="K102" i="3"/>
  <c r="K104" i="3"/>
  <c r="K106" i="3"/>
  <c r="K108" i="3"/>
  <c r="K110" i="3"/>
  <c r="K112" i="3"/>
  <c r="K114" i="3"/>
  <c r="O118" i="3"/>
  <c r="M127" i="3"/>
  <c r="O129" i="3"/>
  <c r="K76" i="3"/>
  <c r="K83" i="3"/>
  <c r="K87" i="3"/>
  <c r="O57" i="3"/>
  <c r="O65" i="3"/>
  <c r="M95" i="3"/>
  <c r="M102" i="3"/>
  <c r="M104" i="3"/>
  <c r="M106" i="3"/>
  <c r="M108" i="3"/>
  <c r="M110" i="3"/>
  <c r="M112" i="3"/>
  <c r="M114" i="3"/>
  <c r="O7" i="2"/>
  <c r="M7" i="2"/>
  <c r="O6" i="2"/>
  <c r="M6" i="2"/>
  <c r="M5" i="2"/>
  <c r="O5" i="2"/>
  <c r="O4" i="2"/>
  <c r="M4" i="2"/>
  <c r="M3" i="2"/>
  <c r="O3" i="2"/>
  <c r="J2" i="2" l="1"/>
  <c r="O2" i="2" s="1"/>
  <c r="J51" i="1"/>
  <c r="K51" i="1" s="1"/>
  <c r="J52" i="1"/>
  <c r="K52" i="1" s="1"/>
  <c r="J53" i="1"/>
  <c r="K53" i="1" s="1"/>
  <c r="J54" i="1"/>
  <c r="M54" i="1" s="1"/>
  <c r="K54" i="1"/>
  <c r="J55" i="1"/>
  <c r="K55" i="1" s="1"/>
  <c r="J50" i="1"/>
  <c r="O50" i="1" s="1"/>
  <c r="J49" i="1"/>
  <c r="O49" i="1" s="1"/>
  <c r="J6" i="1"/>
  <c r="K6" i="1" s="1"/>
  <c r="J7" i="1"/>
  <c r="M7" i="1" s="1"/>
  <c r="J169" i="1"/>
  <c r="K169" i="1" s="1"/>
  <c r="J2" i="1"/>
  <c r="K2" i="1" s="1"/>
  <c r="J165" i="1"/>
  <c r="K165" i="1" s="1"/>
  <c r="J166" i="1"/>
  <c r="K166" i="1" s="1"/>
  <c r="J167" i="1"/>
  <c r="K167" i="1" s="1"/>
  <c r="J168" i="1"/>
  <c r="K168" i="1" s="1"/>
  <c r="J38" i="1"/>
  <c r="M38" i="1" s="1"/>
  <c r="J39" i="1"/>
  <c r="O39" i="1" s="1"/>
  <c r="J40" i="1"/>
  <c r="K40" i="1" s="1"/>
  <c r="J98" i="1"/>
  <c r="O98" i="1" s="1"/>
  <c r="J97" i="1"/>
  <c r="M97" i="1" s="1"/>
  <c r="J96" i="1"/>
  <c r="O96" i="1" s="1"/>
  <c r="J95" i="1"/>
  <c r="M95" i="1" s="1"/>
  <c r="J94" i="1"/>
  <c r="O94" i="1" s="1"/>
  <c r="J93" i="1"/>
  <c r="M93" i="1" s="1"/>
  <c r="K2" i="2" l="1"/>
  <c r="M2" i="2"/>
  <c r="O54" i="1"/>
  <c r="O52" i="1"/>
  <c r="M52" i="1"/>
  <c r="M50" i="1"/>
  <c r="O55" i="1"/>
  <c r="O53" i="1"/>
  <c r="O51" i="1"/>
  <c r="M55" i="1"/>
  <c r="M53" i="1"/>
  <c r="M51" i="1"/>
  <c r="K50" i="1"/>
  <c r="K49" i="1"/>
  <c r="K7" i="1"/>
  <c r="O7" i="1"/>
  <c r="O6" i="1"/>
  <c r="M6" i="1"/>
  <c r="O97" i="1"/>
  <c r="O38" i="1"/>
  <c r="M96" i="1"/>
  <c r="O93" i="1"/>
  <c r="M94" i="1"/>
  <c r="O95" i="1"/>
  <c r="M98" i="1"/>
  <c r="M40" i="1"/>
  <c r="K38" i="1"/>
  <c r="M2" i="1"/>
  <c r="O2" i="1"/>
  <c r="O40" i="1"/>
  <c r="O168" i="1"/>
  <c r="O167" i="1"/>
  <c r="O169" i="1"/>
  <c r="O166" i="1"/>
  <c r="M169" i="1"/>
  <c r="M168" i="1"/>
  <c r="M166" i="1"/>
  <c r="O165" i="1"/>
  <c r="M167" i="1"/>
  <c r="M165" i="1"/>
  <c r="K39" i="1"/>
  <c r="M39" i="1"/>
  <c r="J92" i="1"/>
  <c r="O92" i="1" s="1"/>
  <c r="J91" i="1"/>
  <c r="O91" i="1" s="1"/>
  <c r="J90" i="1"/>
  <c r="M90" i="1" s="1"/>
  <c r="R158" i="1"/>
  <c r="R160" i="1"/>
  <c r="J128" i="1"/>
  <c r="O128" i="1" s="1"/>
  <c r="J122" i="1"/>
  <c r="O122" i="1" s="1"/>
  <c r="J8" i="1"/>
  <c r="K8" i="1" s="1"/>
  <c r="J4" i="1"/>
  <c r="K4" i="1" s="1"/>
  <c r="J3" i="1"/>
  <c r="O3" i="1" s="1"/>
  <c r="J157" i="1"/>
  <c r="M157" i="1" s="1"/>
  <c r="J136" i="1"/>
  <c r="O136" i="1" s="1"/>
  <c r="J149" i="1"/>
  <c r="J135" i="1"/>
  <c r="J127" i="1"/>
  <c r="J124" i="1"/>
  <c r="J139" i="1"/>
  <c r="K139" i="1" s="1"/>
  <c r="J89" i="1"/>
  <c r="O89" i="1" s="1"/>
  <c r="J88" i="1"/>
  <c r="O88" i="1" s="1"/>
  <c r="J101" i="1"/>
  <c r="M101" i="1" s="1"/>
  <c r="J99" i="1"/>
  <c r="O99" i="1" s="1"/>
  <c r="J103" i="1"/>
  <c r="O103" i="1" s="1"/>
  <c r="J100" i="1"/>
  <c r="O100" i="1" s="1"/>
  <c r="J164" i="1"/>
  <c r="M164" i="1" s="1"/>
  <c r="J163" i="1"/>
  <c r="O163" i="1" s="1"/>
  <c r="J162" i="1"/>
  <c r="O162" i="1" s="1"/>
  <c r="J158" i="1"/>
  <c r="O158" i="1" s="1"/>
  <c r="J159" i="1"/>
  <c r="M159" i="1" s="1"/>
  <c r="J160" i="1"/>
  <c r="O160" i="1" s="1"/>
  <c r="J161" i="1"/>
  <c r="O161" i="1" s="1"/>
  <c r="J79" i="1"/>
  <c r="M79" i="1" s="1"/>
  <c r="J78" i="1"/>
  <c r="O78" i="1" s="1"/>
  <c r="J172" i="1"/>
  <c r="J171" i="1"/>
  <c r="J170" i="1"/>
  <c r="J130" i="1"/>
  <c r="O130" i="1" s="1"/>
  <c r="J131" i="1"/>
  <c r="M131" i="1" s="1"/>
  <c r="J132" i="1"/>
  <c r="O132" i="1" s="1"/>
  <c r="J173" i="1"/>
  <c r="M173" i="1" s="1"/>
  <c r="J174" i="1"/>
  <c r="M174" i="1" s="1"/>
  <c r="J5" i="1"/>
  <c r="M5" i="1" s="1"/>
  <c r="J152" i="1"/>
  <c r="O152" i="1" s="1"/>
  <c r="J156" i="1"/>
  <c r="O156" i="1" s="1"/>
  <c r="J155" i="1"/>
  <c r="O155" i="1" s="1"/>
  <c r="J154" i="1"/>
  <c r="O154" i="1" s="1"/>
  <c r="J84" i="1"/>
  <c r="O84" i="1" s="1"/>
  <c r="J85" i="1"/>
  <c r="K85" i="1" s="1"/>
  <c r="J86" i="1"/>
  <c r="K86" i="1" s="1"/>
  <c r="J87" i="1"/>
  <c r="O87" i="1" s="1"/>
  <c r="J83" i="1"/>
  <c r="M83" i="1" s="1"/>
  <c r="J153" i="1"/>
  <c r="M153" i="1" s="1"/>
  <c r="J151" i="1"/>
  <c r="K151" i="1" s="1"/>
  <c r="J150" i="1"/>
  <c r="P150" i="1" s="1"/>
  <c r="J126" i="1"/>
  <c r="O126" i="1" s="1"/>
  <c r="J123" i="1"/>
  <c r="O123" i="1" s="1"/>
  <c r="J138" i="1"/>
  <c r="O138" i="1" s="1"/>
  <c r="J14" i="1"/>
  <c r="K14" i="1" s="1"/>
  <c r="J121" i="1"/>
  <c r="O121" i="1" s="1"/>
  <c r="J120" i="1"/>
  <c r="O120" i="1" s="1"/>
  <c r="J119" i="1"/>
  <c r="O119" i="1" s="1"/>
  <c r="J118" i="1"/>
  <c r="O118" i="1" s="1"/>
  <c r="J117" i="1"/>
  <c r="O117" i="1" s="1"/>
  <c r="J116" i="1"/>
  <c r="O116" i="1" s="1"/>
  <c r="J115" i="1"/>
  <c r="O115" i="1" s="1"/>
  <c r="J114" i="1"/>
  <c r="O114" i="1" s="1"/>
  <c r="J148" i="1"/>
  <c r="M148" i="1" s="1"/>
  <c r="J147" i="1"/>
  <c r="M147" i="1" s="1"/>
  <c r="J77" i="1"/>
  <c r="K77" i="1" s="1"/>
  <c r="J110" i="1"/>
  <c r="K110" i="1" s="1"/>
  <c r="J82" i="1"/>
  <c r="K82" i="1" s="1"/>
  <c r="J81" i="1"/>
  <c r="K81" i="1" s="1"/>
  <c r="J109" i="1"/>
  <c r="K109" i="1" s="1"/>
  <c r="J80" i="1"/>
  <c r="K80" i="1" s="1"/>
  <c r="J133" i="1"/>
  <c r="K133" i="1" s="1"/>
  <c r="J146" i="1"/>
  <c r="K146" i="1" s="1"/>
  <c r="J145" i="1"/>
  <c r="K145" i="1" s="1"/>
  <c r="J137" i="1"/>
  <c r="K137" i="1" s="1"/>
  <c r="J134" i="1"/>
  <c r="M134" i="1" s="1"/>
  <c r="J143" i="1"/>
  <c r="K143" i="1" s="1"/>
  <c r="J129" i="1"/>
  <c r="K129" i="1" s="1"/>
  <c r="J140" i="1"/>
  <c r="K140" i="1" s="1"/>
  <c r="J144" i="1"/>
  <c r="M144" i="1" s="1"/>
  <c r="J19" i="1"/>
  <c r="K19" i="1" s="1"/>
  <c r="J141" i="1"/>
  <c r="K141" i="1" s="1"/>
  <c r="J142" i="1"/>
  <c r="K142" i="1" s="1"/>
  <c r="J125" i="1"/>
  <c r="M125" i="1" s="1"/>
  <c r="O90" i="1" l="1"/>
  <c r="M91" i="1"/>
  <c r="R162" i="1"/>
  <c r="M92" i="1"/>
  <c r="K128" i="1"/>
  <c r="M128" i="1"/>
  <c r="O172" i="1"/>
  <c r="K172" i="1"/>
  <c r="O170" i="1"/>
  <c r="K170" i="1"/>
  <c r="M171" i="1"/>
  <c r="K171" i="1"/>
  <c r="M139" i="1"/>
  <c r="M136" i="1"/>
  <c r="O159" i="1"/>
  <c r="O139" i="1"/>
  <c r="O83" i="1"/>
  <c r="K122" i="1"/>
  <c r="M8" i="1"/>
  <c r="M122" i="1"/>
  <c r="K130" i="1"/>
  <c r="O173" i="1"/>
  <c r="M158" i="1"/>
  <c r="O131" i="1"/>
  <c r="O164" i="1"/>
  <c r="K132" i="1"/>
  <c r="K87" i="1"/>
  <c r="M130" i="1"/>
  <c r="M100" i="1"/>
  <c r="O171" i="1"/>
  <c r="O101" i="1"/>
  <c r="K83" i="1"/>
  <c r="M172" i="1"/>
  <c r="M88" i="1"/>
  <c r="O79" i="1"/>
  <c r="K84" i="1"/>
  <c r="M152" i="1"/>
  <c r="M161" i="1"/>
  <c r="M162" i="1"/>
  <c r="M103" i="1"/>
  <c r="M89" i="1"/>
  <c r="O5" i="1"/>
  <c r="M132" i="1"/>
  <c r="M170" i="1"/>
  <c r="M78" i="1"/>
  <c r="M160" i="1"/>
  <c r="M163" i="1"/>
  <c r="M99" i="1"/>
  <c r="K173" i="1"/>
  <c r="O174" i="1"/>
  <c r="K5" i="1"/>
  <c r="K174" i="1"/>
  <c r="O8" i="1"/>
  <c r="O4" i="1"/>
  <c r="M4" i="1"/>
  <c r="K3" i="1"/>
  <c r="M3" i="1"/>
  <c r="K157" i="1"/>
  <c r="O157" i="1"/>
  <c r="K136" i="1"/>
  <c r="K152" i="1"/>
  <c r="M156" i="1"/>
  <c r="K156" i="1"/>
  <c r="K155" i="1"/>
  <c r="M155" i="1"/>
  <c r="K154" i="1"/>
  <c r="M154" i="1"/>
  <c r="M87" i="1"/>
  <c r="O86" i="1"/>
  <c r="M86" i="1"/>
  <c r="O85" i="1"/>
  <c r="M85" i="1"/>
  <c r="M84" i="1"/>
  <c r="O148" i="1"/>
  <c r="O146" i="1"/>
  <c r="O19" i="1"/>
  <c r="K125" i="1"/>
  <c r="K134" i="1"/>
  <c r="O147" i="1"/>
  <c r="O151" i="1"/>
  <c r="M151" i="1"/>
  <c r="M14" i="1"/>
  <c r="M80" i="1"/>
  <c r="K144" i="1"/>
  <c r="M129" i="1"/>
  <c r="M109" i="1"/>
  <c r="O125" i="1"/>
  <c r="O134" i="1"/>
  <c r="O82" i="1"/>
  <c r="K123" i="1"/>
  <c r="O150" i="1"/>
  <c r="M143" i="1"/>
  <c r="M81" i="1"/>
  <c r="O142" i="1"/>
  <c r="O137" i="1"/>
  <c r="O110" i="1"/>
  <c r="M82" i="1"/>
  <c r="O141" i="1"/>
  <c r="O145" i="1"/>
  <c r="O77" i="1"/>
  <c r="M123" i="1"/>
  <c r="M150" i="1"/>
  <c r="K150" i="1"/>
  <c r="M137" i="1"/>
  <c r="M110" i="1"/>
  <c r="M141" i="1"/>
  <c r="M145" i="1"/>
  <c r="M77" i="1"/>
  <c r="O144" i="1"/>
  <c r="O133" i="1"/>
  <c r="M142" i="1"/>
  <c r="M19" i="1"/>
  <c r="M146" i="1"/>
  <c r="O140" i="1"/>
  <c r="O80" i="1"/>
  <c r="M133" i="1"/>
  <c r="O129" i="1"/>
  <c r="O109" i="1"/>
  <c r="K153" i="1"/>
  <c r="M140" i="1"/>
  <c r="O143" i="1"/>
  <c r="O81" i="1"/>
  <c r="K126" i="1"/>
  <c r="M126" i="1"/>
  <c r="K138" i="1"/>
  <c r="M138" i="1"/>
  <c r="K114" i="1"/>
  <c r="K115" i="1"/>
  <c r="K116" i="1"/>
  <c r="K117" i="1"/>
  <c r="K118" i="1"/>
  <c r="K119" i="1"/>
  <c r="K120" i="1"/>
  <c r="K121" i="1"/>
  <c r="M114" i="1"/>
  <c r="M115" i="1"/>
  <c r="M116" i="1"/>
  <c r="M117" i="1"/>
  <c r="M118" i="1"/>
  <c r="M119" i="1"/>
  <c r="M120" i="1"/>
  <c r="M121" i="1"/>
  <c r="K147" i="1"/>
  <c r="K14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</futureMetadata>
  <valueMetadata count="8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</valueMetadata>
</metadata>
</file>

<file path=xl/sharedStrings.xml><?xml version="1.0" encoding="utf-8"?>
<sst xmlns="http://schemas.openxmlformats.org/spreadsheetml/2006/main" count="619" uniqueCount="65">
  <si>
    <t>CÓDIGO NUEVO</t>
  </si>
  <si>
    <t>FECHA</t>
  </si>
  <si>
    <t>2024-03-01 20:24:54</t>
  </si>
  <si>
    <t>2024-04-29 17:08:45</t>
  </si>
  <si>
    <t>2024-04-29 17:09:12</t>
  </si>
  <si>
    <t>2024-04-30 17:44:19</t>
  </si>
  <si>
    <t>2024-05-04 17:21:57</t>
  </si>
  <si>
    <t>2024-05-06 17:44:48</t>
  </si>
  <si>
    <t>2024-05-08 14:30:18</t>
  </si>
  <si>
    <t>2024-05-08 21:26:49</t>
  </si>
  <si>
    <t>2024-06-05 17:13:18</t>
  </si>
  <si>
    <t>2024-06-05 17:21:12</t>
  </si>
  <si>
    <t>2024-07-20 21:24:32</t>
  </si>
  <si>
    <t>2024-07-20 21:33:48</t>
  </si>
  <si>
    <t>2024-08-31 15:40:15</t>
  </si>
  <si>
    <t>Margen Sugerido</t>
  </si>
  <si>
    <t>Precio Venta Sugerido</t>
  </si>
  <si>
    <t>Precio Venta Real Bogotá</t>
  </si>
  <si>
    <t>Precio Venta Real Cartago</t>
  </si>
  <si>
    <t>Proveedor</t>
  </si>
  <si>
    <t>Skarpina</t>
  </si>
  <si>
    <t>Fével</t>
  </si>
  <si>
    <t>Tipo</t>
  </si>
  <si>
    <t>Bolsos</t>
  </si>
  <si>
    <t>Calzado</t>
  </si>
  <si>
    <t>Costo + IVA</t>
  </si>
  <si>
    <t>% Cartago</t>
  </si>
  <si>
    <t>%   Bogotá</t>
  </si>
  <si>
    <t>Skarpatto</t>
  </si>
  <si>
    <t>SOFIA</t>
  </si>
  <si>
    <t>MIRANDA</t>
  </si>
  <si>
    <t>MERIDA</t>
  </si>
  <si>
    <t>LIVORNO</t>
  </si>
  <si>
    <t>MEXICO</t>
  </si>
  <si>
    <t>PALERMO</t>
  </si>
  <si>
    <t>MUNICH</t>
  </si>
  <si>
    <t>JOSEFA</t>
  </si>
  <si>
    <t>Suela Café con folia</t>
  </si>
  <si>
    <t>Beklo</t>
  </si>
  <si>
    <t>Bolso</t>
  </si>
  <si>
    <t>Billetera</t>
  </si>
  <si>
    <t>riata wayu</t>
  </si>
  <si>
    <t>corra cali</t>
  </si>
  <si>
    <t xml:space="preserve">crema </t>
  </si>
  <si>
    <t>champu</t>
  </si>
  <si>
    <t>talonera</t>
  </si>
  <si>
    <t>FOTO</t>
  </si>
  <si>
    <t>Marca</t>
  </si>
  <si>
    <t>Loreto</t>
  </si>
  <si>
    <t>COSTO TOTAL</t>
  </si>
  <si>
    <t>Ref. Proveedor</t>
  </si>
  <si>
    <t>Alma Canela</t>
  </si>
  <si>
    <t>magenta</t>
  </si>
  <si>
    <t>morado</t>
  </si>
  <si>
    <t xml:space="preserve">azul </t>
  </si>
  <si>
    <t>negro</t>
  </si>
  <si>
    <t>muestra morra</t>
  </si>
  <si>
    <t>bolso</t>
  </si>
  <si>
    <t>Olivio</t>
  </si>
  <si>
    <t>carolina</t>
  </si>
  <si>
    <t xml:space="preserve">viviana </t>
  </si>
  <si>
    <t>Fevel</t>
  </si>
  <si>
    <t>Cosmetiquera</t>
  </si>
  <si>
    <t>Manos Libres Celular</t>
  </si>
  <si>
    <t>DOBLE 
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</si>
</sst>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8" fillId="0" borderId="0"/>
  </cellStyleXfs>
  <cellXfs count="75">
    <xf numFmtId="0" fontId="0" fillId="0" borderId="0" xfId="0"/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5" fillId="0" borderId="0" xfId="0" applyNumberFormat="1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9" fontId="5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3" fontId="5" fillId="8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10" fillId="0" borderId="0" xfId="4" applyFont="1" applyAlignment="1">
      <alignment horizontal="center" vertical="center"/>
    </xf>
    <xf numFmtId="0" fontId="1" fillId="0" borderId="0" xfId="0" applyFont="1"/>
    <xf numFmtId="0" fontId="9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12" fillId="0" borderId="0" xfId="3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3" fontId="5" fillId="9" borderId="0" xfId="0" applyNumberFormat="1" applyFont="1" applyFill="1" applyAlignment="1">
      <alignment horizontal="center" vertical="center"/>
    </xf>
    <xf numFmtId="0" fontId="7" fillId="9" borderId="0" xfId="2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9" fontId="5" fillId="9" borderId="0" xfId="0" applyNumberFormat="1" applyFont="1" applyFill="1" applyAlignment="1">
      <alignment horizontal="center" vertical="center"/>
    </xf>
    <xf numFmtId="3" fontId="5" fillId="10" borderId="0" xfId="0" applyNumberFormat="1" applyFont="1" applyFill="1" applyAlignment="1">
      <alignment horizontal="center" vertical="center"/>
    </xf>
    <xf numFmtId="9" fontId="5" fillId="10" borderId="0" xfId="1" applyFont="1" applyFill="1" applyBorder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7" fillId="5" borderId="0" xfId="2" applyFont="1" applyFill="1" applyAlignment="1">
      <alignment vertical="center"/>
    </xf>
    <xf numFmtId="3" fontId="5" fillId="0" borderId="0" xfId="0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9" fontId="5" fillId="6" borderId="0" xfId="0" applyNumberFormat="1" applyFont="1" applyFill="1" applyAlignment="1">
      <alignment horizontal="center" vertical="center"/>
    </xf>
    <xf numFmtId="9" fontId="5" fillId="6" borderId="0" xfId="1" applyFont="1" applyFill="1" applyBorder="1" applyAlignment="1">
      <alignment horizontal="center" vertical="center"/>
    </xf>
    <xf numFmtId="3" fontId="5" fillId="6" borderId="0" xfId="0" applyNumberFormat="1" applyFont="1" applyFill="1" applyAlignment="1">
      <alignment vertic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1" applyFont="1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3" fontId="4" fillId="12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3" applyFont="1" applyBorder="1"/>
    <xf numFmtId="41" fontId="0" fillId="0" borderId="0" xfId="3" applyFont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7" fillId="10" borderId="0" xfId="2" applyFont="1" applyFill="1" applyAlignment="1">
      <alignment vertical="center"/>
    </xf>
    <xf numFmtId="9" fontId="5" fillId="10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9" fontId="5" fillId="0" borderId="0" xfId="1" applyFont="1" applyFill="1" applyBorder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9" fillId="14" borderId="0" xfId="4" applyFont="1" applyFill="1" applyAlignment="1">
      <alignment horizontal="center" vertical="center"/>
    </xf>
    <xf numFmtId="3" fontId="5" fillId="14" borderId="0" xfId="0" applyNumberFormat="1" applyFont="1" applyFill="1" applyAlignment="1">
      <alignment horizontal="center" vertical="center"/>
    </xf>
    <xf numFmtId="9" fontId="5" fillId="14" borderId="0" xfId="0" applyNumberFormat="1" applyFont="1" applyFill="1" applyAlignment="1">
      <alignment horizontal="center" vertical="center"/>
    </xf>
    <xf numFmtId="3" fontId="14" fillId="14" borderId="0" xfId="0" applyNumberFormat="1" applyFont="1" applyFill="1" applyAlignment="1">
      <alignment horizontal="center" vertical="center"/>
    </xf>
    <xf numFmtId="9" fontId="5" fillId="14" borderId="0" xfId="1" applyFont="1" applyFill="1" applyBorder="1" applyAlignment="1">
      <alignment horizontal="center" vertical="center"/>
    </xf>
    <xf numFmtId="0" fontId="5" fillId="14" borderId="0" xfId="0" applyFont="1" applyFill="1" applyAlignment="1">
      <alignment vertical="center"/>
    </xf>
    <xf numFmtId="10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5">
    <cellStyle name="Millares [0]" xfId="3" builtinId="6"/>
    <cellStyle name="Normal" xfId="0" builtinId="0"/>
    <cellStyle name="Normal 2" xfId="2" xr:uid="{7B2109C0-1CBA-477F-A21E-3FF7DB05A9F7}"/>
    <cellStyle name="Normal_Hoja1" xfId="4" xr:uid="{EDAD6C9F-4C72-41F1-863C-CB4235C756CC}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6646D53-BB58-48B0-9120-FFA087F349F1}"/>
            </a:ext>
          </a:extLst>
        </xdr:cNvPr>
        <xdr:cNvSpPr>
          <a:spLocks noChangeAspect="1" noChangeArrowheads="1"/>
        </xdr:cNvSpPr>
      </xdr:nvSpPr>
      <xdr:spPr bwMode="auto">
        <a:xfrm>
          <a:off x="1228725" y="16418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89844D6-B4B4-4F87-A24A-31645D2E9CB6}"/>
            </a:ext>
          </a:extLst>
        </xdr:cNvPr>
        <xdr:cNvSpPr>
          <a:spLocks noChangeAspect="1" noChangeArrowheads="1"/>
        </xdr:cNvSpPr>
      </xdr:nvSpPr>
      <xdr:spPr bwMode="auto">
        <a:xfrm>
          <a:off x="1228725" y="16418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41787EF-E378-49FB-8C8B-0A2118D74DEE}"/>
            </a:ext>
          </a:extLst>
        </xdr:cNvPr>
        <xdr:cNvSpPr>
          <a:spLocks noChangeAspect="1" noChangeArrowheads="1"/>
        </xdr:cNvSpPr>
      </xdr:nvSpPr>
      <xdr:spPr bwMode="auto">
        <a:xfrm>
          <a:off x="1228725" y="16418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41D63C9-2148-4BBA-8992-2F3A75990E00}"/>
            </a:ext>
          </a:extLst>
        </xdr:cNvPr>
        <xdr:cNvSpPr>
          <a:spLocks noChangeAspect="1" noChangeArrowheads="1"/>
        </xdr:cNvSpPr>
      </xdr:nvSpPr>
      <xdr:spPr bwMode="auto">
        <a:xfrm>
          <a:off x="1228725" y="1667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5BAA81A-E903-4CF9-B409-33B24D723AF5}"/>
            </a:ext>
          </a:extLst>
        </xdr:cNvPr>
        <xdr:cNvSpPr>
          <a:spLocks noChangeAspect="1" noChangeArrowheads="1"/>
        </xdr:cNvSpPr>
      </xdr:nvSpPr>
      <xdr:spPr bwMode="auto">
        <a:xfrm>
          <a:off x="1415143" y="124973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40687D8-D55D-4F3A-82BC-F716E95984D2}"/>
            </a:ext>
          </a:extLst>
        </xdr:cNvPr>
        <xdr:cNvSpPr>
          <a:spLocks noChangeAspect="1" noChangeArrowheads="1"/>
        </xdr:cNvSpPr>
      </xdr:nvSpPr>
      <xdr:spPr bwMode="auto">
        <a:xfrm>
          <a:off x="1415143" y="124973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868C159E-4116-414C-B85E-46E36F2CC400}"/>
            </a:ext>
          </a:extLst>
        </xdr:cNvPr>
        <xdr:cNvSpPr>
          <a:spLocks noChangeAspect="1" noChangeArrowheads="1"/>
        </xdr:cNvSpPr>
      </xdr:nvSpPr>
      <xdr:spPr bwMode="auto">
        <a:xfrm>
          <a:off x="1415143" y="124973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119743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D7D054A-2978-4453-A5B5-51E6FACEA232}"/>
            </a:ext>
          </a:extLst>
        </xdr:cNvPr>
        <xdr:cNvSpPr>
          <a:spLocks noChangeAspect="1" noChangeArrowheads="1"/>
        </xdr:cNvSpPr>
      </xdr:nvSpPr>
      <xdr:spPr bwMode="auto">
        <a:xfrm>
          <a:off x="1415143" y="12370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232"/>
  <sheetViews>
    <sheetView zoomScale="38" zoomScaleNormal="38" workbookViewId="0">
      <pane xSplit="2" ySplit="1" topLeftCell="G169" activePane="bottomRight" state="frozen"/>
      <selection pane="topRight" activeCell="C1" sqref="C1"/>
      <selection pane="bottomLeft" activeCell="A2" sqref="A2"/>
      <selection pane="bottomRight" activeCell="H175" sqref="H175"/>
    </sheetView>
  </sheetViews>
  <sheetFormatPr baseColWidth="10" defaultColWidth="9.1796875" defaultRowHeight="15.5" x14ac:dyDescent="0.35"/>
  <cols>
    <col min="1" max="1" width="20" style="1" bestFit="1" customWidth="1"/>
    <col min="2" max="2" width="26.26953125" style="43" customWidth="1"/>
    <col min="3" max="3" width="14.26953125" style="1" bestFit="1" customWidth="1"/>
    <col min="4" max="4" width="19" style="43" bestFit="1" customWidth="1"/>
    <col min="5" max="5" width="17.7265625" style="44" bestFit="1" customWidth="1"/>
    <col min="6" max="6" width="19.26953125" style="43" bestFit="1" customWidth="1"/>
    <col min="7" max="7" width="9.453125" style="43" bestFit="1" customWidth="1"/>
    <col min="8" max="8" width="16.453125" style="43" bestFit="1" customWidth="1"/>
    <col min="9" max="9" width="22.54296875" style="43" bestFit="1" customWidth="1"/>
    <col min="10" max="10" width="15.7265625" style="44" bestFit="1" customWidth="1"/>
    <col min="11" max="11" width="25.453125" style="44" bestFit="1" customWidth="1"/>
    <col min="12" max="12" width="28.7265625" style="49" bestFit="1" customWidth="1"/>
    <col min="13" max="13" width="14.453125" style="45" bestFit="1" customWidth="1"/>
    <col min="14" max="14" width="28.1796875" style="44" bestFit="1" customWidth="1"/>
    <col min="15" max="15" width="14.7265625" style="45" bestFit="1" customWidth="1"/>
    <col min="16" max="16" width="8.54296875" style="19" bestFit="1" customWidth="1"/>
    <col min="17" max="17" width="9.1796875" style="19"/>
    <col min="18" max="18" width="13" style="19" bestFit="1" customWidth="1"/>
    <col min="19" max="16384" width="9.1796875" style="19"/>
  </cols>
  <sheetData>
    <row r="1" spans="1:15" s="1" customFormat="1" ht="54.75" customHeight="1" x14ac:dyDescent="0.35">
      <c r="A1" s="3" t="s">
        <v>0</v>
      </c>
      <c r="B1" s="3" t="s">
        <v>46</v>
      </c>
      <c r="C1" s="3" t="s">
        <v>47</v>
      </c>
      <c r="D1" s="3" t="s">
        <v>50</v>
      </c>
      <c r="E1" s="4" t="s">
        <v>49</v>
      </c>
      <c r="F1" s="3" t="s">
        <v>1</v>
      </c>
      <c r="G1" s="3" t="s">
        <v>22</v>
      </c>
      <c r="H1" s="3" t="s">
        <v>19</v>
      </c>
      <c r="I1" s="3" t="s">
        <v>15</v>
      </c>
      <c r="J1" s="4" t="s">
        <v>25</v>
      </c>
      <c r="K1" s="3" t="s">
        <v>16</v>
      </c>
      <c r="L1" s="47" t="s">
        <v>18</v>
      </c>
      <c r="M1" s="5" t="s">
        <v>26</v>
      </c>
      <c r="N1" s="4" t="s">
        <v>17</v>
      </c>
      <c r="O1" s="5" t="s">
        <v>27</v>
      </c>
    </row>
    <row r="2" spans="1:15" s="9" customFormat="1" ht="100" customHeight="1" x14ac:dyDescent="0.35">
      <c r="A2" s="1">
        <v>8000</v>
      </c>
      <c r="B2" s="6" t="s">
        <v>56</v>
      </c>
      <c r="C2" s="1" t="s">
        <v>21</v>
      </c>
      <c r="D2" s="1"/>
      <c r="E2" s="2">
        <v>286000</v>
      </c>
      <c r="F2" s="1"/>
      <c r="G2" s="1"/>
      <c r="H2" s="1"/>
      <c r="I2" s="7">
        <v>0.4</v>
      </c>
      <c r="J2" s="2">
        <f>+E2*1.19</f>
        <v>340340</v>
      </c>
      <c r="K2" s="2">
        <f>+J2/(1-I2)</f>
        <v>567233.33333333337</v>
      </c>
      <c r="L2" s="25">
        <v>550000</v>
      </c>
      <c r="M2" s="8">
        <f>IFERROR((L2-J2)/L2,0)</f>
        <v>0.38119999999999998</v>
      </c>
      <c r="N2" s="2">
        <v>267004</v>
      </c>
      <c r="O2" s="8">
        <f>IFERROR((N2-J2)/N2,0)</f>
        <v>-0.27466255187188204</v>
      </c>
    </row>
    <row r="3" spans="1:15" s="9" customFormat="1" ht="100" customHeight="1" x14ac:dyDescent="0.35">
      <c r="A3" s="1">
        <v>40011</v>
      </c>
      <c r="B3" s="1"/>
      <c r="C3" s="1" t="s">
        <v>21</v>
      </c>
      <c r="D3" s="1"/>
      <c r="E3" s="2">
        <v>86000</v>
      </c>
      <c r="F3" s="1"/>
      <c r="G3" s="1" t="s">
        <v>40</v>
      </c>
      <c r="H3" s="1" t="s">
        <v>21</v>
      </c>
      <c r="I3" s="7">
        <v>0.5</v>
      </c>
      <c r="J3" s="2">
        <f>+E3*1.19</f>
        <v>102340</v>
      </c>
      <c r="K3" s="2">
        <f>+J3/(1-I3)</f>
        <v>204680</v>
      </c>
      <c r="L3" s="25">
        <v>197000</v>
      </c>
      <c r="M3" s="10">
        <f>IFERROR((L3-J3)/L3,0)</f>
        <v>0.48050761421319799</v>
      </c>
      <c r="N3" s="2">
        <v>227000</v>
      </c>
      <c r="O3" s="10">
        <f>IFERROR((N3-J3)/N3,0)</f>
        <v>0.54916299559471371</v>
      </c>
    </row>
    <row r="4" spans="1:15" s="9" customFormat="1" ht="100" customHeight="1" x14ac:dyDescent="0.35">
      <c r="A4" s="1">
        <v>40014</v>
      </c>
      <c r="B4" s="1"/>
      <c r="C4" s="1" t="s">
        <v>21</v>
      </c>
      <c r="D4" s="1"/>
      <c r="E4" s="2">
        <v>59875</v>
      </c>
      <c r="F4" s="1"/>
      <c r="G4" s="1" t="s">
        <v>40</v>
      </c>
      <c r="H4" s="1" t="s">
        <v>21</v>
      </c>
      <c r="I4" s="7">
        <v>0.5</v>
      </c>
      <c r="J4" s="2">
        <f>+E4*1.19</f>
        <v>71251.25</v>
      </c>
      <c r="K4" s="2">
        <f>+J4/(1-I4)</f>
        <v>142502.5</v>
      </c>
      <c r="L4" s="25">
        <v>157000</v>
      </c>
      <c r="M4" s="10">
        <f>IFERROR((L4-J4)/L4,0)</f>
        <v>0.5461703821656051</v>
      </c>
      <c r="N4" s="2">
        <v>175000</v>
      </c>
      <c r="O4" s="10">
        <f>IFERROR((N4-J4)/N4,0)</f>
        <v>0.59284999999999999</v>
      </c>
    </row>
    <row r="5" spans="1:15" s="9" customFormat="1" ht="100" customHeight="1" x14ac:dyDescent="0.35">
      <c r="A5" s="1">
        <v>40016</v>
      </c>
      <c r="B5" s="1"/>
      <c r="C5" s="1" t="s">
        <v>21</v>
      </c>
      <c r="D5" s="1"/>
      <c r="E5" s="2">
        <v>39454</v>
      </c>
      <c r="F5" s="1"/>
      <c r="G5" s="1" t="s">
        <v>40</v>
      </c>
      <c r="H5" s="1" t="s">
        <v>21</v>
      </c>
      <c r="I5" s="7">
        <v>0.5</v>
      </c>
      <c r="J5" s="2">
        <f>+E5*1.19</f>
        <v>46950.259999999995</v>
      </c>
      <c r="K5" s="2">
        <f>+J5/(1-I5)</f>
        <v>93900.51999999999</v>
      </c>
      <c r="L5" s="25">
        <v>127000</v>
      </c>
      <c r="M5" s="10">
        <f>IFERROR((L5-J5)/L5,0)</f>
        <v>0.63031291338582685</v>
      </c>
      <c r="N5" s="2">
        <v>147000</v>
      </c>
      <c r="O5" s="10">
        <f>IFERROR((N5-J5)/N5,0)</f>
        <v>0.68061047619047621</v>
      </c>
    </row>
    <row r="6" spans="1:15" s="9" customFormat="1" ht="100" customHeight="1" x14ac:dyDescent="0.35">
      <c r="A6" s="1">
        <v>80597</v>
      </c>
      <c r="B6" s="1"/>
      <c r="C6" s="1" t="s">
        <v>21</v>
      </c>
      <c r="D6" s="1"/>
      <c r="E6" s="2">
        <v>39455</v>
      </c>
      <c r="F6" s="1"/>
      <c r="G6" s="1" t="s">
        <v>57</v>
      </c>
      <c r="H6" s="1" t="s">
        <v>21</v>
      </c>
      <c r="I6" s="7">
        <v>0.5</v>
      </c>
      <c r="J6" s="2">
        <f t="shared" ref="J6:J7" si="0">+E6*1.19</f>
        <v>46951.45</v>
      </c>
      <c r="K6" s="2">
        <f t="shared" ref="K6:K7" si="1">+J6/(1-I6)</f>
        <v>93902.9</v>
      </c>
      <c r="L6" s="25">
        <v>127001</v>
      </c>
      <c r="M6" s="10">
        <f t="shared" ref="M6:M7" si="2">IFERROR((L6-J6)/L6,0)</f>
        <v>0.63030645427988763</v>
      </c>
      <c r="N6" s="2">
        <v>147001</v>
      </c>
      <c r="O6" s="10">
        <f t="shared" ref="O6:O7" si="3">IFERROR((N6-J6)/N6,0)</f>
        <v>0.68060455371051898</v>
      </c>
    </row>
    <row r="7" spans="1:15" s="9" customFormat="1" ht="100" customHeight="1" x14ac:dyDescent="0.35">
      <c r="A7" s="1">
        <v>80597</v>
      </c>
      <c r="B7" s="11" t="e" vm="1">
        <v>#VALUE!</v>
      </c>
      <c r="C7" s="1" t="s">
        <v>21</v>
      </c>
      <c r="D7" s="1"/>
      <c r="E7" s="2">
        <v>112000</v>
      </c>
      <c r="F7" s="1"/>
      <c r="G7" s="1" t="s">
        <v>40</v>
      </c>
      <c r="H7" s="1" t="s">
        <v>21</v>
      </c>
      <c r="I7" s="7">
        <v>0.5</v>
      </c>
      <c r="J7" s="2">
        <f t="shared" si="0"/>
        <v>133280</v>
      </c>
      <c r="K7" s="2">
        <f t="shared" si="1"/>
        <v>266560</v>
      </c>
      <c r="L7" s="25">
        <v>245000</v>
      </c>
      <c r="M7" s="10">
        <f t="shared" si="2"/>
        <v>0.45600000000000002</v>
      </c>
      <c r="N7" s="2">
        <v>147002</v>
      </c>
      <c r="O7" s="10">
        <f t="shared" si="3"/>
        <v>9.3345668766411344E-2</v>
      </c>
    </row>
    <row r="8" spans="1:15" s="9" customFormat="1" ht="100" customHeight="1" x14ac:dyDescent="0.35">
      <c r="A8" s="1">
        <v>80592</v>
      </c>
      <c r="B8" s="1" t="e" vm="2">
        <v>#VALUE!</v>
      </c>
      <c r="C8" s="1" t="s">
        <v>21</v>
      </c>
      <c r="D8" s="1"/>
      <c r="E8" s="2">
        <v>128000</v>
      </c>
      <c r="F8" s="1"/>
      <c r="G8" s="1" t="s">
        <v>40</v>
      </c>
      <c r="H8" s="1" t="s">
        <v>21</v>
      </c>
      <c r="I8" s="7">
        <v>0.5</v>
      </c>
      <c r="J8" s="2">
        <f>+E8*1.19</f>
        <v>152320</v>
      </c>
      <c r="K8" s="2">
        <f>+J8/(1-I8)</f>
        <v>304640</v>
      </c>
      <c r="L8" s="25">
        <v>225000</v>
      </c>
      <c r="M8" s="10">
        <f>IFERROR((L8-J8)/L8,0)</f>
        <v>0.32302222222222221</v>
      </c>
      <c r="N8" s="2">
        <v>157000</v>
      </c>
      <c r="O8" s="10">
        <f>IFERROR((N8-J8)/N8,0)</f>
        <v>2.9808917197452229E-2</v>
      </c>
    </row>
    <row r="9" spans="1:15" s="9" customFormat="1" ht="100" customHeight="1" x14ac:dyDescent="0.35">
      <c r="A9" s="1">
        <v>51000</v>
      </c>
      <c r="B9" s="1"/>
      <c r="C9" s="1" t="s">
        <v>21</v>
      </c>
      <c r="D9" s="1"/>
      <c r="E9" s="2"/>
      <c r="F9" s="1"/>
      <c r="G9" s="1"/>
      <c r="H9" s="1"/>
      <c r="I9" s="1"/>
      <c r="J9" s="2"/>
      <c r="K9" s="2"/>
      <c r="L9" s="25">
        <v>187000</v>
      </c>
      <c r="M9" s="8"/>
      <c r="N9" s="2"/>
      <c r="O9" s="8"/>
    </row>
    <row r="10" spans="1:15" s="9" customFormat="1" ht="100" customHeight="1" x14ac:dyDescent="0.35">
      <c r="A10" s="1">
        <v>51003</v>
      </c>
      <c r="B10" s="1"/>
      <c r="C10" s="1" t="s">
        <v>21</v>
      </c>
      <c r="D10" s="1"/>
      <c r="E10" s="2"/>
      <c r="F10" s="1"/>
      <c r="G10" s="1"/>
      <c r="H10" s="1"/>
      <c r="I10" s="1"/>
      <c r="J10" s="2"/>
      <c r="K10" s="2"/>
      <c r="L10" s="25">
        <v>178000</v>
      </c>
      <c r="M10" s="8"/>
      <c r="N10" s="2"/>
      <c r="O10" s="8"/>
    </row>
    <row r="11" spans="1:15" s="9" customFormat="1" ht="100" customHeight="1" x14ac:dyDescent="0.35">
      <c r="A11" s="1">
        <v>51023</v>
      </c>
      <c r="B11" s="1"/>
      <c r="C11" s="1" t="s">
        <v>21</v>
      </c>
      <c r="D11" s="1"/>
      <c r="E11" s="2"/>
      <c r="F11" s="1"/>
      <c r="G11" s="1"/>
      <c r="H11" s="12"/>
      <c r="I11" s="1"/>
      <c r="J11" s="2"/>
      <c r="K11" s="2"/>
      <c r="L11" s="25">
        <v>197000</v>
      </c>
      <c r="M11" s="8"/>
      <c r="N11" s="2"/>
      <c r="O11" s="8"/>
    </row>
    <row r="12" spans="1:15" s="9" customFormat="1" ht="100" customHeight="1" x14ac:dyDescent="0.35">
      <c r="A12" s="1">
        <v>51028</v>
      </c>
      <c r="B12" s="1"/>
      <c r="C12" s="1" t="s">
        <v>21</v>
      </c>
      <c r="D12" s="1"/>
      <c r="E12" s="2"/>
      <c r="F12" s="1"/>
      <c r="G12" s="1"/>
      <c r="H12" s="1"/>
      <c r="I12" s="1"/>
      <c r="J12" s="2"/>
      <c r="K12" s="2"/>
      <c r="L12" s="25"/>
      <c r="M12" s="8"/>
      <c r="N12" s="2"/>
      <c r="O12" s="8"/>
    </row>
    <row r="13" spans="1:15" s="9" customFormat="1" ht="100" customHeight="1" x14ac:dyDescent="0.35">
      <c r="A13" s="1">
        <v>51043</v>
      </c>
      <c r="B13" s="1"/>
      <c r="C13" s="1" t="s">
        <v>21</v>
      </c>
      <c r="D13" s="1"/>
      <c r="E13" s="2"/>
      <c r="F13" s="1"/>
      <c r="G13" s="1"/>
      <c r="H13" s="1"/>
      <c r="I13" s="1"/>
      <c r="J13" s="2"/>
      <c r="K13" s="2"/>
      <c r="L13" s="25">
        <v>168000</v>
      </c>
      <c r="M13" s="8"/>
      <c r="N13" s="2"/>
      <c r="O13" s="8"/>
    </row>
    <row r="14" spans="1:15" s="9" customFormat="1" ht="100" customHeight="1" x14ac:dyDescent="0.35">
      <c r="A14" s="1">
        <v>51068</v>
      </c>
      <c r="B14" s="1"/>
      <c r="C14" s="1" t="s">
        <v>21</v>
      </c>
      <c r="D14" s="1"/>
      <c r="E14" s="2">
        <v>114785</v>
      </c>
      <c r="F14" s="1"/>
      <c r="G14" s="1" t="s">
        <v>24</v>
      </c>
      <c r="H14" s="1" t="s">
        <v>21</v>
      </c>
      <c r="I14" s="7">
        <v>0.5</v>
      </c>
      <c r="J14" s="2">
        <f>+E14*1.19</f>
        <v>136594.15</v>
      </c>
      <c r="K14" s="2">
        <f>+J14/(1-I14)</f>
        <v>273188.3</v>
      </c>
      <c r="L14" s="25">
        <v>167000</v>
      </c>
      <c r="M14" s="8">
        <f>IFERROR((L14-J14)/L14,0)</f>
        <v>0.18207095808383236</v>
      </c>
      <c r="N14" s="2"/>
      <c r="O14" s="8"/>
    </row>
    <row r="15" spans="1:15" s="9" customFormat="1" ht="100" customHeight="1" x14ac:dyDescent="0.35">
      <c r="A15" s="1">
        <v>54000</v>
      </c>
      <c r="B15" s="1"/>
      <c r="C15" s="1" t="s">
        <v>21</v>
      </c>
      <c r="D15" s="1"/>
      <c r="E15" s="2"/>
      <c r="F15" s="1"/>
      <c r="G15" s="1"/>
      <c r="H15" s="1"/>
      <c r="I15" s="1"/>
      <c r="J15" s="2"/>
      <c r="K15" s="2"/>
      <c r="L15" s="25">
        <v>247000</v>
      </c>
      <c r="M15" s="8"/>
      <c r="N15" s="2"/>
      <c r="O15" s="8"/>
    </row>
    <row r="16" spans="1:15" s="9" customFormat="1" ht="100" customHeight="1" x14ac:dyDescent="0.35">
      <c r="A16" s="1">
        <v>54003</v>
      </c>
      <c r="B16" s="1"/>
      <c r="C16" s="1" t="s">
        <v>21</v>
      </c>
      <c r="D16" s="1"/>
      <c r="E16" s="2"/>
      <c r="F16" s="1"/>
      <c r="G16" s="1"/>
      <c r="H16" s="1"/>
      <c r="I16" s="1"/>
      <c r="J16" s="2"/>
      <c r="K16" s="2"/>
      <c r="L16" s="25">
        <v>248000</v>
      </c>
      <c r="M16" s="8"/>
      <c r="N16" s="2">
        <v>278000</v>
      </c>
      <c r="O16" s="8"/>
    </row>
    <row r="17" spans="1:18" s="9" customFormat="1" ht="100" customHeight="1" x14ac:dyDescent="0.35">
      <c r="A17" s="1">
        <v>54004</v>
      </c>
      <c r="B17" s="1"/>
      <c r="C17" s="1" t="s">
        <v>21</v>
      </c>
      <c r="D17" s="1"/>
      <c r="E17" s="2"/>
      <c r="F17" s="1"/>
      <c r="G17" s="1"/>
      <c r="H17" s="1"/>
      <c r="I17" s="1"/>
      <c r="J17" s="2"/>
      <c r="K17" s="2"/>
      <c r="L17" s="25">
        <v>237000</v>
      </c>
      <c r="M17" s="8"/>
      <c r="N17" s="2">
        <v>267000</v>
      </c>
      <c r="O17" s="8"/>
    </row>
    <row r="18" spans="1:18" s="9" customFormat="1" ht="100" customHeight="1" x14ac:dyDescent="0.35">
      <c r="A18" s="1">
        <v>54005</v>
      </c>
      <c r="B18" s="1"/>
      <c r="C18" s="1" t="s">
        <v>21</v>
      </c>
      <c r="D18" s="1"/>
      <c r="E18" s="2"/>
      <c r="F18" s="1"/>
      <c r="G18" s="1"/>
      <c r="H18" s="1"/>
      <c r="I18" s="1"/>
      <c r="J18" s="2"/>
      <c r="K18" s="2"/>
      <c r="L18" s="25">
        <v>257000</v>
      </c>
      <c r="M18" s="8"/>
      <c r="N18" s="2">
        <v>278000</v>
      </c>
      <c r="O18" s="8"/>
    </row>
    <row r="19" spans="1:18" s="9" customFormat="1" ht="100" customHeight="1" x14ac:dyDescent="0.35">
      <c r="A19" s="13">
        <v>54006</v>
      </c>
      <c r="B19" s="13"/>
      <c r="C19" s="1" t="s">
        <v>21</v>
      </c>
      <c r="D19" s="1"/>
      <c r="E19" s="14">
        <v>89433.54</v>
      </c>
      <c r="F19" s="13" t="s">
        <v>5</v>
      </c>
      <c r="G19" s="13" t="s">
        <v>24</v>
      </c>
      <c r="H19" s="13" t="s">
        <v>21</v>
      </c>
      <c r="I19" s="7">
        <v>0.6</v>
      </c>
      <c r="J19" s="2">
        <f>+E19*1.19</f>
        <v>106425.91259999998</v>
      </c>
      <c r="K19" s="2">
        <f>+J19/(1-I19)</f>
        <v>266064.78149999992</v>
      </c>
      <c r="L19" s="25">
        <v>247000</v>
      </c>
      <c r="M19" s="8">
        <f>IFERROR((L19-J19)/L19,0)</f>
        <v>0.56912585991902842</v>
      </c>
      <c r="N19" s="2">
        <v>287000</v>
      </c>
      <c r="O19" s="8">
        <f>IFERROR((N19-J19)/N19,0)</f>
        <v>0.62917800487804887</v>
      </c>
    </row>
    <row r="20" spans="1:18" s="9" customFormat="1" ht="100" customHeight="1" x14ac:dyDescent="0.35">
      <c r="A20" s="1">
        <v>54006</v>
      </c>
      <c r="B20" s="1"/>
      <c r="C20" s="1" t="s">
        <v>21</v>
      </c>
      <c r="D20" s="1"/>
      <c r="E20" s="2"/>
      <c r="F20" s="1"/>
      <c r="G20" s="1"/>
      <c r="H20" s="1"/>
      <c r="I20" s="1"/>
      <c r="J20" s="2"/>
      <c r="K20" s="2"/>
      <c r="L20" s="25">
        <v>267000</v>
      </c>
      <c r="M20" s="8"/>
      <c r="N20" s="2">
        <v>287000</v>
      </c>
      <c r="O20" s="8"/>
      <c r="Q20" s="15"/>
      <c r="R20" s="15"/>
    </row>
    <row r="21" spans="1:18" s="9" customFormat="1" ht="100" customHeight="1" x14ac:dyDescent="0.35">
      <c r="A21" s="1">
        <v>54014</v>
      </c>
      <c r="B21" s="1"/>
      <c r="C21" s="1" t="s">
        <v>21</v>
      </c>
      <c r="D21" s="1"/>
      <c r="E21" s="2"/>
      <c r="F21" s="1"/>
      <c r="G21" s="1"/>
      <c r="H21" s="1"/>
      <c r="I21" s="1"/>
      <c r="J21" s="2"/>
      <c r="K21" s="2"/>
      <c r="L21" s="25">
        <v>278000</v>
      </c>
      <c r="M21" s="8"/>
      <c r="N21" s="16"/>
      <c r="O21" s="8"/>
    </row>
    <row r="22" spans="1:18" s="9" customFormat="1" ht="100" customHeight="1" x14ac:dyDescent="0.35">
      <c r="A22" s="1">
        <v>54016</v>
      </c>
      <c r="B22" s="1"/>
      <c r="C22" s="1" t="s">
        <v>21</v>
      </c>
      <c r="D22" s="1"/>
      <c r="E22" s="2"/>
      <c r="F22" s="1"/>
      <c r="G22" s="1"/>
      <c r="H22" s="1"/>
      <c r="I22" s="1"/>
      <c r="J22" s="2"/>
      <c r="K22" s="2"/>
      <c r="L22" s="25"/>
      <c r="M22" s="8"/>
      <c r="N22" s="2">
        <v>327000</v>
      </c>
      <c r="O22" s="8"/>
    </row>
    <row r="23" spans="1:18" s="9" customFormat="1" ht="100" customHeight="1" x14ac:dyDescent="0.35">
      <c r="A23" s="1">
        <v>54017</v>
      </c>
      <c r="B23" s="1"/>
      <c r="C23" s="1" t="s">
        <v>21</v>
      </c>
      <c r="D23" s="1"/>
      <c r="E23" s="2"/>
      <c r="F23" s="1"/>
      <c r="G23" s="1"/>
      <c r="H23" s="1"/>
      <c r="I23" s="1"/>
      <c r="J23" s="2"/>
      <c r="K23" s="2"/>
      <c r="L23" s="25">
        <v>278000</v>
      </c>
      <c r="M23" s="8"/>
      <c r="N23" s="2">
        <v>327000</v>
      </c>
      <c r="O23" s="8"/>
    </row>
    <row r="24" spans="1:18" s="9" customFormat="1" ht="100" customHeight="1" x14ac:dyDescent="0.35">
      <c r="A24" s="1">
        <v>54020</v>
      </c>
      <c r="B24" s="1"/>
      <c r="C24" s="1" t="s">
        <v>21</v>
      </c>
      <c r="D24" s="1"/>
      <c r="E24" s="2"/>
      <c r="F24" s="1"/>
      <c r="G24" s="1"/>
      <c r="H24" s="1"/>
      <c r="I24" s="1"/>
      <c r="J24" s="2"/>
      <c r="K24" s="2"/>
      <c r="L24" s="25">
        <v>278000</v>
      </c>
      <c r="M24" s="8"/>
      <c r="N24" s="2"/>
      <c r="O24" s="8"/>
    </row>
    <row r="25" spans="1:18" s="9" customFormat="1" ht="100" customHeight="1" x14ac:dyDescent="0.35">
      <c r="A25" s="1">
        <v>54022</v>
      </c>
      <c r="B25" s="1"/>
      <c r="C25" s="1" t="s">
        <v>21</v>
      </c>
      <c r="D25" s="1"/>
      <c r="E25" s="2"/>
      <c r="F25" s="1"/>
      <c r="G25" s="1"/>
      <c r="H25" s="1"/>
      <c r="I25" s="1"/>
      <c r="J25" s="2"/>
      <c r="K25" s="2"/>
      <c r="L25" s="25">
        <v>267000</v>
      </c>
      <c r="M25" s="8"/>
      <c r="N25" s="2">
        <v>287000</v>
      </c>
      <c r="O25" s="8"/>
    </row>
    <row r="26" spans="1:18" s="9" customFormat="1" ht="100" customHeight="1" x14ac:dyDescent="0.35">
      <c r="A26" s="1">
        <v>54027</v>
      </c>
      <c r="B26" s="1"/>
      <c r="C26" s="1" t="s">
        <v>21</v>
      </c>
      <c r="D26" s="1"/>
      <c r="E26" s="2"/>
      <c r="F26" s="1"/>
      <c r="G26" s="1"/>
      <c r="H26" s="1"/>
      <c r="I26" s="1"/>
      <c r="J26" s="2"/>
      <c r="K26" s="2"/>
      <c r="L26" s="25">
        <v>257000</v>
      </c>
      <c r="M26" s="8"/>
      <c r="N26" s="2">
        <v>287000</v>
      </c>
      <c r="O26" s="8"/>
    </row>
    <row r="27" spans="1:18" s="9" customFormat="1" ht="100" customHeight="1" x14ac:dyDescent="0.35">
      <c r="A27" s="1">
        <v>54029</v>
      </c>
      <c r="B27" s="1"/>
      <c r="C27" s="1" t="s">
        <v>21</v>
      </c>
      <c r="D27" s="1"/>
      <c r="E27" s="2"/>
      <c r="F27" s="1"/>
      <c r="G27" s="1"/>
      <c r="H27" s="1"/>
      <c r="I27" s="1"/>
      <c r="J27" s="2"/>
      <c r="K27" s="2"/>
      <c r="L27" s="25">
        <v>287000</v>
      </c>
      <c r="M27" s="8"/>
      <c r="N27" s="2">
        <v>337000</v>
      </c>
      <c r="O27" s="8"/>
    </row>
    <row r="28" spans="1:18" s="9" customFormat="1" ht="100" customHeight="1" x14ac:dyDescent="0.35">
      <c r="A28" s="1">
        <v>54034</v>
      </c>
      <c r="B28" s="1"/>
      <c r="C28" s="1" t="s">
        <v>21</v>
      </c>
      <c r="D28" s="1"/>
      <c r="E28" s="2"/>
      <c r="F28" s="1"/>
      <c r="G28" s="1"/>
      <c r="H28" s="1"/>
      <c r="I28" s="1"/>
      <c r="J28" s="2"/>
      <c r="K28" s="2"/>
      <c r="L28" s="25">
        <v>275000</v>
      </c>
      <c r="M28" s="8"/>
      <c r="N28" s="2">
        <v>317000</v>
      </c>
      <c r="O28" s="8"/>
    </row>
    <row r="29" spans="1:18" s="9" customFormat="1" ht="100" customHeight="1" x14ac:dyDescent="0.35">
      <c r="A29" s="1">
        <v>54039</v>
      </c>
      <c r="B29" s="1" t="e" vm="3">
        <v>#VALUE!</v>
      </c>
      <c r="C29" s="1" t="s">
        <v>21</v>
      </c>
      <c r="D29" s="1"/>
      <c r="E29" s="2"/>
      <c r="F29" s="1"/>
      <c r="G29" s="1"/>
      <c r="H29" s="1"/>
      <c r="I29" s="1"/>
      <c r="J29" s="2"/>
      <c r="K29" s="2"/>
      <c r="L29" s="25">
        <v>278000</v>
      </c>
      <c r="M29" s="8"/>
      <c r="N29" s="2">
        <v>337000</v>
      </c>
      <c r="O29" s="8"/>
    </row>
    <row r="30" spans="1:18" s="9" customFormat="1" ht="100" customHeight="1" x14ac:dyDescent="0.35">
      <c r="A30" s="1">
        <v>54040</v>
      </c>
      <c r="B30" s="1" t="e" vm="4">
        <v>#VALUE!</v>
      </c>
      <c r="C30" s="1" t="s">
        <v>21</v>
      </c>
      <c r="D30" s="1"/>
      <c r="E30" s="2"/>
      <c r="F30" s="1"/>
      <c r="G30" s="1"/>
      <c r="H30" s="1"/>
      <c r="I30" s="1"/>
      <c r="J30" s="2"/>
      <c r="K30" s="2"/>
      <c r="L30" s="25">
        <v>287000</v>
      </c>
      <c r="M30" s="8"/>
      <c r="N30" s="2">
        <v>357000</v>
      </c>
      <c r="O30" s="8"/>
    </row>
    <row r="31" spans="1:18" s="9" customFormat="1" ht="100" customHeight="1" x14ac:dyDescent="0.35">
      <c r="A31" s="1">
        <v>54041</v>
      </c>
      <c r="B31" s="1"/>
      <c r="C31" s="1" t="s">
        <v>21</v>
      </c>
      <c r="D31" s="1"/>
      <c r="E31" s="2"/>
      <c r="F31" s="1"/>
      <c r="G31" s="1"/>
      <c r="H31" s="1"/>
      <c r="I31" s="1"/>
      <c r="J31" s="2"/>
      <c r="K31" s="2"/>
      <c r="L31" s="25">
        <v>287000</v>
      </c>
      <c r="M31" s="8"/>
      <c r="N31" s="2">
        <v>348000</v>
      </c>
      <c r="O31" s="8"/>
    </row>
    <row r="32" spans="1:18" s="9" customFormat="1" ht="100" customHeight="1" x14ac:dyDescent="0.35">
      <c r="A32" s="1">
        <v>54042</v>
      </c>
      <c r="B32" s="1" t="e" vm="5">
        <v>#VALUE!</v>
      </c>
      <c r="C32" s="1" t="s">
        <v>21</v>
      </c>
      <c r="D32" s="1"/>
      <c r="E32" s="2"/>
      <c r="F32" s="1"/>
      <c r="G32" s="1"/>
      <c r="H32" s="1"/>
      <c r="I32" s="1"/>
      <c r="J32" s="2"/>
      <c r="K32" s="2"/>
      <c r="L32" s="25">
        <v>295000</v>
      </c>
      <c r="M32" s="8"/>
      <c r="N32" s="2">
        <v>345000</v>
      </c>
      <c r="O32" s="8"/>
    </row>
    <row r="33" spans="1:18" s="9" customFormat="1" ht="100" customHeight="1" x14ac:dyDescent="0.35">
      <c r="A33" s="1">
        <v>54043</v>
      </c>
      <c r="B33" s="1"/>
      <c r="C33" s="1" t="s">
        <v>21</v>
      </c>
      <c r="D33" s="1"/>
      <c r="E33" s="2"/>
      <c r="F33" s="1"/>
      <c r="G33" s="1"/>
      <c r="H33" s="1"/>
      <c r="I33" s="1"/>
      <c r="J33" s="2"/>
      <c r="K33" s="2"/>
      <c r="L33" s="25">
        <v>267000</v>
      </c>
      <c r="M33" s="8"/>
      <c r="N33" s="2">
        <v>285000</v>
      </c>
      <c r="O33" s="8"/>
    </row>
    <row r="34" spans="1:18" s="9" customFormat="1" ht="100" customHeight="1" x14ac:dyDescent="0.35">
      <c r="A34" s="1">
        <v>54044</v>
      </c>
      <c r="B34" s="1"/>
      <c r="C34" s="1" t="s">
        <v>21</v>
      </c>
      <c r="D34" s="1"/>
      <c r="E34" s="2"/>
      <c r="F34" s="1"/>
      <c r="G34" s="1"/>
      <c r="H34" s="1"/>
      <c r="I34" s="1"/>
      <c r="J34" s="2"/>
      <c r="K34" s="2"/>
      <c r="L34" s="25">
        <v>295000</v>
      </c>
      <c r="M34" s="8"/>
      <c r="N34" s="2">
        <v>367000</v>
      </c>
      <c r="O34" s="8"/>
    </row>
    <row r="35" spans="1:18" s="9" customFormat="1" ht="100" customHeight="1" x14ac:dyDescent="0.35">
      <c r="A35" s="1">
        <v>54045</v>
      </c>
      <c r="B35" s="1"/>
      <c r="C35" s="1" t="s">
        <v>21</v>
      </c>
      <c r="D35" s="1"/>
      <c r="E35" s="2"/>
      <c r="F35" s="1"/>
      <c r="G35" s="1"/>
      <c r="H35" s="1"/>
      <c r="I35" s="1"/>
      <c r="J35" s="2"/>
      <c r="K35" s="2"/>
      <c r="L35" s="25">
        <v>278000</v>
      </c>
      <c r="M35" s="8"/>
      <c r="N35" s="2">
        <v>278000</v>
      </c>
      <c r="O35" s="8"/>
      <c r="Q35" s="15"/>
      <c r="R35" s="15"/>
    </row>
    <row r="36" spans="1:18" s="9" customFormat="1" ht="100" customHeight="1" x14ac:dyDescent="0.35">
      <c r="A36" s="1">
        <v>54046</v>
      </c>
      <c r="B36" s="1"/>
      <c r="C36" s="1" t="s">
        <v>21</v>
      </c>
      <c r="D36" s="1"/>
      <c r="E36" s="2"/>
      <c r="F36" s="1"/>
      <c r="G36" s="1"/>
      <c r="H36" s="1"/>
      <c r="I36" s="1"/>
      <c r="J36" s="2"/>
      <c r="K36" s="2"/>
      <c r="L36" s="25">
        <v>257000</v>
      </c>
      <c r="M36" s="8"/>
      <c r="N36" s="2">
        <v>287000</v>
      </c>
      <c r="O36" s="8"/>
    </row>
    <row r="37" spans="1:18" s="15" customFormat="1" ht="100" customHeight="1" x14ac:dyDescent="0.35">
      <c r="A37" s="1">
        <v>54048</v>
      </c>
      <c r="B37" s="1"/>
      <c r="C37" s="1" t="s">
        <v>21</v>
      </c>
      <c r="D37" s="1"/>
      <c r="E37" s="2"/>
      <c r="F37" s="1"/>
      <c r="G37" s="1"/>
      <c r="H37" s="1"/>
      <c r="I37" s="1"/>
      <c r="J37" s="2"/>
      <c r="K37" s="2"/>
      <c r="L37" s="25">
        <v>248000</v>
      </c>
      <c r="M37" s="8"/>
      <c r="N37" s="2"/>
      <c r="O37" s="8"/>
      <c r="P37" s="9"/>
      <c r="Q37" s="9"/>
      <c r="R37" s="9"/>
    </row>
    <row r="38" spans="1:18" s="15" customFormat="1" ht="100" customHeight="1" x14ac:dyDescent="0.35">
      <c r="A38" s="1">
        <v>54050</v>
      </c>
      <c r="B38" s="6" t="e" vm="6">
        <v>#VALUE!</v>
      </c>
      <c r="C38" s="1" t="s">
        <v>21</v>
      </c>
      <c r="D38" s="1"/>
      <c r="E38" s="2">
        <v>87168</v>
      </c>
      <c r="F38" s="1"/>
      <c r="G38" s="1"/>
      <c r="H38" s="1"/>
      <c r="I38" s="7">
        <v>0.6</v>
      </c>
      <c r="J38" s="2">
        <f>+E38*1.19</f>
        <v>103729.92</v>
      </c>
      <c r="K38" s="2">
        <f>+J38/(1-I38)</f>
        <v>259324.79999999999</v>
      </c>
      <c r="L38" s="25">
        <v>257000</v>
      </c>
      <c r="M38" s="8">
        <f>IFERROR((L38-J38)/L38,0)</f>
        <v>0.59638163424124524</v>
      </c>
      <c r="N38" s="2">
        <v>267000</v>
      </c>
      <c r="O38" s="8">
        <f>IFERROR((N38-J38)/N38,0)</f>
        <v>0.6114984269662922</v>
      </c>
      <c r="P38" s="9"/>
      <c r="Q38" s="9"/>
      <c r="R38" s="9"/>
    </row>
    <row r="39" spans="1:18" s="9" customFormat="1" ht="100" customHeight="1" x14ac:dyDescent="0.35">
      <c r="A39" s="17">
        <v>54053</v>
      </c>
      <c r="B39" s="18" t="e" vm="7">
        <v>#VALUE!</v>
      </c>
      <c r="C39" s="1" t="s">
        <v>21</v>
      </c>
      <c r="D39" s="1"/>
      <c r="E39" s="2">
        <v>99437</v>
      </c>
      <c r="F39" s="1"/>
      <c r="G39" s="1"/>
      <c r="H39" s="1"/>
      <c r="I39" s="7">
        <v>0.55000000000000004</v>
      </c>
      <c r="J39" s="2">
        <f>+E39*1.19</f>
        <v>118330.03</v>
      </c>
      <c r="K39" s="2">
        <f>+J39/(1-I39)</f>
        <v>262955.62222222227</v>
      </c>
      <c r="L39" s="25">
        <v>247000</v>
      </c>
      <c r="M39" s="8">
        <f>IFERROR((L39-J39)/L39,0)</f>
        <v>0.52093105263157891</v>
      </c>
      <c r="N39" s="2">
        <v>267000</v>
      </c>
      <c r="O39" s="8">
        <f>IFERROR((N39-J39)/N39,0)</f>
        <v>0.55681636704119852</v>
      </c>
      <c r="P39" s="19"/>
      <c r="Q39" s="19"/>
      <c r="R39" s="19"/>
    </row>
    <row r="40" spans="1:18" s="9" customFormat="1" ht="100" customHeight="1" x14ac:dyDescent="0.35">
      <c r="A40" s="1">
        <v>54054</v>
      </c>
      <c r="B40" s="6" t="e" vm="8">
        <v>#VALUE!</v>
      </c>
      <c r="C40" s="1" t="s">
        <v>21</v>
      </c>
      <c r="D40" s="1"/>
      <c r="E40" s="2">
        <v>124000</v>
      </c>
      <c r="F40" s="1"/>
      <c r="G40" s="1"/>
      <c r="H40" s="1"/>
      <c r="I40" s="7">
        <v>0.5</v>
      </c>
      <c r="J40" s="2">
        <f>+E40*1.19</f>
        <v>147560</v>
      </c>
      <c r="K40" s="2">
        <f>+J40/(1-I40)</f>
        <v>295120</v>
      </c>
      <c r="L40" s="25">
        <v>267000</v>
      </c>
      <c r="M40" s="8">
        <f>IFERROR((L40-J40)/L40,0)</f>
        <v>0.44734082397003744</v>
      </c>
      <c r="N40" s="2">
        <v>276000</v>
      </c>
      <c r="O40" s="8">
        <f>IFERROR((N40-J40)/N40,0)</f>
        <v>0.46536231884057971</v>
      </c>
    </row>
    <row r="41" spans="1:18" s="9" customFormat="1" ht="100" customHeight="1" x14ac:dyDescent="0.35">
      <c r="A41" s="1">
        <v>54055</v>
      </c>
      <c r="B41" s="20" t="e" vm="9">
        <v>#VALUE!</v>
      </c>
      <c r="C41" s="1"/>
      <c r="D41" s="1"/>
      <c r="E41" s="2"/>
      <c r="F41" s="1"/>
      <c r="G41" s="1"/>
      <c r="H41" s="1"/>
      <c r="I41" s="7"/>
      <c r="J41" s="2"/>
      <c r="K41" s="2"/>
      <c r="L41" s="48"/>
      <c r="M41" s="8"/>
      <c r="N41" s="2">
        <v>317000</v>
      </c>
      <c r="O41" s="8"/>
    </row>
    <row r="42" spans="1:18" s="9" customFormat="1" ht="100" customHeight="1" x14ac:dyDescent="0.35">
      <c r="A42" s="20">
        <v>54056</v>
      </c>
      <c r="B42" s="21" t="e" vm="10">
        <v>#VALUE!</v>
      </c>
      <c r="C42" s="1"/>
      <c r="D42" s="1"/>
      <c r="E42" s="2"/>
      <c r="F42" s="1"/>
      <c r="G42" s="1"/>
      <c r="H42" s="1"/>
      <c r="I42" s="7"/>
      <c r="J42" s="2"/>
      <c r="K42" s="2"/>
      <c r="L42" s="48"/>
      <c r="M42" s="8"/>
      <c r="N42" s="2">
        <v>337000</v>
      </c>
      <c r="O42" s="8"/>
    </row>
    <row r="43" spans="1:18" s="9" customFormat="1" ht="100" customHeight="1" x14ac:dyDescent="0.35">
      <c r="A43" s="17">
        <v>54057</v>
      </c>
      <c r="B43" s="18" t="e" vm="11">
        <v>#VALUE!</v>
      </c>
      <c r="C43" s="1"/>
      <c r="D43" s="1"/>
      <c r="E43" s="2"/>
      <c r="F43" s="1"/>
      <c r="G43" s="1"/>
      <c r="H43" s="1"/>
      <c r="I43" s="7"/>
      <c r="J43" s="2"/>
      <c r="K43" s="2"/>
      <c r="L43" s="48"/>
      <c r="M43" s="8"/>
      <c r="N43" s="2">
        <v>317000</v>
      </c>
      <c r="O43" s="8"/>
    </row>
    <row r="44" spans="1:18" s="9" customFormat="1" ht="100" customHeight="1" x14ac:dyDescent="0.35">
      <c r="A44" s="17">
        <v>54058</v>
      </c>
      <c r="B44" s="18" t="e" vm="12">
        <v>#VALUE!</v>
      </c>
      <c r="C44" s="1"/>
      <c r="D44" s="1"/>
      <c r="E44" s="2"/>
      <c r="F44" s="1"/>
      <c r="G44" s="1"/>
      <c r="H44" s="1"/>
      <c r="I44" s="7"/>
      <c r="J44" s="2"/>
      <c r="K44" s="2"/>
      <c r="L44" s="48"/>
      <c r="M44" s="8"/>
      <c r="N44" s="2">
        <v>278000</v>
      </c>
      <c r="O44" s="8"/>
    </row>
    <row r="45" spans="1:18" s="9" customFormat="1" ht="100" customHeight="1" x14ac:dyDescent="0.35">
      <c r="A45" s="17">
        <v>54059</v>
      </c>
      <c r="B45" s="18" t="e" vm="13">
        <v>#VALUE!</v>
      </c>
      <c r="C45" s="1"/>
      <c r="D45" s="1"/>
      <c r="E45" s="2"/>
      <c r="F45" s="1"/>
      <c r="G45" s="1"/>
      <c r="H45" s="1"/>
      <c r="I45" s="7"/>
      <c r="J45" s="2"/>
      <c r="K45" s="2"/>
      <c r="L45" s="48"/>
      <c r="M45" s="8"/>
      <c r="N45" s="2"/>
      <c r="O45" s="8"/>
    </row>
    <row r="46" spans="1:18" s="9" customFormat="1" ht="100" customHeight="1" x14ac:dyDescent="0.35">
      <c r="A46" s="17">
        <v>54060</v>
      </c>
      <c r="B46" s="6" t="e" vm="14">
        <v>#VALUE!</v>
      </c>
      <c r="C46" s="1"/>
      <c r="D46" s="1"/>
      <c r="E46" s="2"/>
      <c r="F46" s="1"/>
      <c r="G46" s="1"/>
      <c r="H46" s="1"/>
      <c r="I46" s="7"/>
      <c r="J46" s="2"/>
      <c r="K46" s="2"/>
      <c r="L46" s="48"/>
      <c r="M46" s="8"/>
      <c r="N46" s="2">
        <v>337000</v>
      </c>
      <c r="O46" s="8"/>
    </row>
    <row r="47" spans="1:18" s="9" customFormat="1" ht="100" customHeight="1" x14ac:dyDescent="0.35">
      <c r="A47" s="17">
        <v>54061</v>
      </c>
      <c r="B47" s="17" t="e" vm="15">
        <v>#VALUE!</v>
      </c>
      <c r="C47" s="1"/>
      <c r="D47" s="1"/>
      <c r="E47" s="2"/>
      <c r="F47" s="1"/>
      <c r="G47" s="1"/>
      <c r="H47" s="1"/>
      <c r="I47" s="7"/>
      <c r="J47" s="2"/>
      <c r="K47" s="2"/>
      <c r="L47" s="48"/>
      <c r="M47" s="8"/>
      <c r="N47" s="2">
        <v>295000</v>
      </c>
      <c r="O47" s="8"/>
    </row>
    <row r="48" spans="1:18" s="9" customFormat="1" ht="100" customHeight="1" x14ac:dyDescent="0.35">
      <c r="A48" s="17">
        <v>54062</v>
      </c>
      <c r="B48" s="18" t="e" vm="16">
        <v>#VALUE!</v>
      </c>
      <c r="C48" s="1"/>
      <c r="D48" s="1"/>
      <c r="E48" s="2"/>
      <c r="F48" s="1"/>
      <c r="G48" s="1"/>
      <c r="H48" s="1"/>
      <c r="I48" s="7"/>
      <c r="J48" s="2"/>
      <c r="K48" s="2"/>
      <c r="L48" s="48"/>
      <c r="M48" s="8"/>
      <c r="N48" s="2">
        <v>297000</v>
      </c>
      <c r="O48" s="8"/>
    </row>
    <row r="49" spans="1:15" s="9" customFormat="1" ht="100" customHeight="1" x14ac:dyDescent="0.35">
      <c r="A49" s="1">
        <v>80598</v>
      </c>
      <c r="B49" s="22" t="e" vm="17">
        <v>#VALUE!</v>
      </c>
      <c r="C49" s="1"/>
      <c r="D49" s="1"/>
      <c r="E49" s="2">
        <v>125000</v>
      </c>
      <c r="F49" s="1"/>
      <c r="G49" s="1" t="s">
        <v>57</v>
      </c>
      <c r="H49" s="1" t="s">
        <v>21</v>
      </c>
      <c r="I49" s="7">
        <v>0.4</v>
      </c>
      <c r="J49" s="2">
        <f t="shared" ref="J49" si="4">+E49*1.19</f>
        <v>148750</v>
      </c>
      <c r="K49" s="2">
        <f t="shared" ref="K49" si="5">+J49/(1-I49)</f>
        <v>247916.66666666669</v>
      </c>
      <c r="L49" s="25">
        <v>247000</v>
      </c>
      <c r="M49" s="10">
        <v>0.5</v>
      </c>
      <c r="N49" s="2">
        <v>287000</v>
      </c>
      <c r="O49" s="10">
        <f t="shared" ref="O49" si="6">IFERROR((N49-J49)/N49,0)</f>
        <v>0.48170731707317072</v>
      </c>
    </row>
    <row r="50" spans="1:15" s="9" customFormat="1" ht="100" customHeight="1" x14ac:dyDescent="0.35">
      <c r="A50" s="1">
        <v>51075</v>
      </c>
      <c r="B50" s="23" t="e" vm="18">
        <v>#VALUE!</v>
      </c>
      <c r="C50" s="1" t="s">
        <v>51</v>
      </c>
      <c r="D50" s="1"/>
      <c r="E50" s="2">
        <v>82000</v>
      </c>
      <c r="F50" s="1"/>
      <c r="G50" s="1"/>
      <c r="H50" s="1" t="s">
        <v>51</v>
      </c>
      <c r="I50" s="7">
        <v>0.5</v>
      </c>
      <c r="J50" s="2">
        <f>+E50*1.19</f>
        <v>97580</v>
      </c>
      <c r="K50" s="2">
        <f>+J50/(1-I50)</f>
        <v>195160</v>
      </c>
      <c r="L50" s="25">
        <v>195000</v>
      </c>
      <c r="M50" s="8">
        <f>IFERROR((L50-J50)/L50,0)</f>
        <v>0.49958974358974356</v>
      </c>
      <c r="N50" s="2">
        <v>227000</v>
      </c>
      <c r="O50" s="8">
        <f>IFERROR((N50-J50)/N50,0)</f>
        <v>0.57013215859030841</v>
      </c>
    </row>
    <row r="51" spans="1:15" s="9" customFormat="1" ht="100" customHeight="1" x14ac:dyDescent="0.35">
      <c r="A51" s="46">
        <v>51076</v>
      </c>
      <c r="B51" s="24" t="e" vm="19">
        <v>#VALUE!</v>
      </c>
      <c r="C51" s="1" t="s">
        <v>51</v>
      </c>
      <c r="D51" s="1"/>
      <c r="E51" s="2">
        <v>105000</v>
      </c>
      <c r="F51" s="1"/>
      <c r="G51" s="1"/>
      <c r="H51" s="1" t="s">
        <v>51</v>
      </c>
      <c r="I51" s="7">
        <v>0.5</v>
      </c>
      <c r="J51" s="2">
        <f t="shared" ref="J51:J55" si="7">+E51*1.19</f>
        <v>124950</v>
      </c>
      <c r="K51" s="2">
        <f t="shared" ref="K51:K55" si="8">+J51/(1-I51)</f>
        <v>249900</v>
      </c>
      <c r="L51" s="25">
        <v>227000</v>
      </c>
      <c r="M51" s="8">
        <f t="shared" ref="M51:M55" si="9">IFERROR((L51-J51)/L51,0)</f>
        <v>0.44955947136563879</v>
      </c>
      <c r="N51" s="2">
        <v>247000</v>
      </c>
      <c r="O51" s="8">
        <f t="shared" ref="O51:O55" si="10">IFERROR((N51-J51)/N51,0)</f>
        <v>0.49412955465587044</v>
      </c>
    </row>
    <row r="52" spans="1:15" s="9" customFormat="1" ht="100" customHeight="1" x14ac:dyDescent="0.35">
      <c r="A52" s="46">
        <v>51077</v>
      </c>
      <c r="B52" s="24" t="e" vm="20">
        <v>#VALUE!</v>
      </c>
      <c r="C52" s="1" t="s">
        <v>51</v>
      </c>
      <c r="D52" s="1"/>
      <c r="E52" s="2">
        <v>100000</v>
      </c>
      <c r="F52" s="1"/>
      <c r="G52" s="1"/>
      <c r="H52" s="1" t="s">
        <v>51</v>
      </c>
      <c r="I52" s="7">
        <v>0.5</v>
      </c>
      <c r="J52" s="2">
        <f t="shared" si="7"/>
        <v>119000</v>
      </c>
      <c r="K52" s="2">
        <f t="shared" si="8"/>
        <v>238000</v>
      </c>
      <c r="L52" s="25">
        <v>217000</v>
      </c>
      <c r="M52" s="8">
        <f t="shared" si="9"/>
        <v>0.45161290322580644</v>
      </c>
      <c r="N52" s="2">
        <v>276002</v>
      </c>
      <c r="O52" s="8">
        <f t="shared" si="10"/>
        <v>0.56884370403113016</v>
      </c>
    </row>
    <row r="53" spans="1:15" s="9" customFormat="1" ht="100" customHeight="1" x14ac:dyDescent="0.35">
      <c r="A53" s="50">
        <v>55207</v>
      </c>
      <c r="B53" s="24" t="e" vm="21">
        <v>#VALUE!</v>
      </c>
      <c r="C53" s="1" t="s">
        <v>51</v>
      </c>
      <c r="D53" s="1"/>
      <c r="E53" s="2">
        <v>90000</v>
      </c>
      <c r="F53" s="1"/>
      <c r="G53" s="1"/>
      <c r="H53" s="1" t="s">
        <v>51</v>
      </c>
      <c r="I53" s="7">
        <v>0.5</v>
      </c>
      <c r="J53" s="2">
        <f t="shared" si="7"/>
        <v>107100</v>
      </c>
      <c r="K53" s="2">
        <f t="shared" si="8"/>
        <v>214200</v>
      </c>
      <c r="L53" s="25">
        <v>217000</v>
      </c>
      <c r="M53" s="8">
        <f t="shared" si="9"/>
        <v>0.50645161290322582</v>
      </c>
      <c r="N53" s="2">
        <v>276003</v>
      </c>
      <c r="O53" s="8">
        <f t="shared" si="10"/>
        <v>0.61196073955717878</v>
      </c>
    </row>
    <row r="54" spans="1:15" s="9" customFormat="1" ht="100" customHeight="1" x14ac:dyDescent="0.35">
      <c r="A54" s="46">
        <v>51079</v>
      </c>
      <c r="B54" s="24" t="e" vm="22">
        <v>#VALUE!</v>
      </c>
      <c r="C54" s="1" t="s">
        <v>51</v>
      </c>
      <c r="D54" s="1"/>
      <c r="E54" s="2">
        <v>90000</v>
      </c>
      <c r="F54" s="1"/>
      <c r="G54" s="1"/>
      <c r="H54" s="1" t="s">
        <v>51</v>
      </c>
      <c r="I54" s="7">
        <v>0.5</v>
      </c>
      <c r="J54" s="2">
        <f t="shared" si="7"/>
        <v>107100</v>
      </c>
      <c r="K54" s="2">
        <f t="shared" si="8"/>
        <v>214200</v>
      </c>
      <c r="L54" s="25">
        <v>217000</v>
      </c>
      <c r="M54" s="8">
        <f t="shared" si="9"/>
        <v>0.50645161290322582</v>
      </c>
      <c r="N54" s="2">
        <v>276004</v>
      </c>
      <c r="O54" s="8">
        <f t="shared" si="10"/>
        <v>0.61196214547615257</v>
      </c>
    </row>
    <row r="55" spans="1:15" s="9" customFormat="1" ht="100" customHeight="1" x14ac:dyDescent="0.35">
      <c r="A55" s="46">
        <v>51080</v>
      </c>
      <c r="B55" s="24" t="e" vm="23">
        <v>#VALUE!</v>
      </c>
      <c r="C55" s="1" t="s">
        <v>51</v>
      </c>
      <c r="D55" s="1"/>
      <c r="E55" s="2">
        <v>90000</v>
      </c>
      <c r="F55" s="1"/>
      <c r="G55" s="1"/>
      <c r="H55" s="1" t="s">
        <v>51</v>
      </c>
      <c r="I55" s="7">
        <v>0.5</v>
      </c>
      <c r="J55" s="2">
        <f t="shared" si="7"/>
        <v>107100</v>
      </c>
      <c r="K55" s="2">
        <f t="shared" si="8"/>
        <v>214200</v>
      </c>
      <c r="L55" s="25">
        <v>219000</v>
      </c>
      <c r="M55" s="8">
        <f t="shared" si="9"/>
        <v>0.510958904109589</v>
      </c>
      <c r="N55" s="2">
        <v>276005</v>
      </c>
      <c r="O55" s="8">
        <f t="shared" si="10"/>
        <v>0.61196355138493863</v>
      </c>
    </row>
    <row r="56" spans="1:15" s="9" customFormat="1" ht="100" customHeight="1" x14ac:dyDescent="0.35">
      <c r="A56" s="1"/>
      <c r="B56" s="22"/>
      <c r="C56" s="1"/>
      <c r="D56" s="1"/>
      <c r="E56" s="2"/>
      <c r="F56" s="1"/>
      <c r="G56" s="1"/>
      <c r="H56" s="1"/>
      <c r="I56" s="7"/>
      <c r="J56" s="2"/>
      <c r="K56" s="2"/>
      <c r="L56" s="25"/>
      <c r="M56" s="8"/>
      <c r="N56" s="2"/>
      <c r="O56" s="8"/>
    </row>
    <row r="57" spans="1:15" s="9" customFormat="1" ht="100" customHeight="1" x14ac:dyDescent="0.35">
      <c r="A57" s="1"/>
      <c r="B57" s="22"/>
      <c r="C57" s="1"/>
      <c r="D57" s="1"/>
      <c r="E57" s="2"/>
      <c r="F57" s="1"/>
      <c r="G57" s="1"/>
      <c r="H57" s="1"/>
      <c r="I57" s="7"/>
      <c r="J57" s="2"/>
      <c r="K57" s="2"/>
      <c r="L57" s="25"/>
      <c r="M57" s="8"/>
      <c r="N57" s="2"/>
      <c r="O57" s="8"/>
    </row>
    <row r="58" spans="1:15" s="9" customFormat="1" ht="100" customHeight="1" x14ac:dyDescent="0.35">
      <c r="A58" s="1"/>
      <c r="B58" s="22"/>
      <c r="C58" s="1"/>
      <c r="D58" s="1"/>
      <c r="E58" s="2"/>
      <c r="F58" s="1"/>
      <c r="G58" s="1"/>
      <c r="H58" s="1"/>
      <c r="I58" s="7"/>
      <c r="J58" s="2"/>
      <c r="K58" s="2"/>
      <c r="L58" s="25"/>
      <c r="M58" s="8"/>
      <c r="N58" s="2"/>
      <c r="O58" s="8"/>
    </row>
    <row r="59" spans="1:15" s="9" customFormat="1" ht="100" customHeight="1" x14ac:dyDescent="0.35">
      <c r="A59" s="1"/>
      <c r="B59" s="6"/>
      <c r="C59" s="1"/>
      <c r="D59" s="1"/>
      <c r="E59" s="2"/>
      <c r="F59" s="1"/>
      <c r="G59" s="1"/>
      <c r="H59" s="1"/>
      <c r="I59" s="7"/>
      <c r="J59" s="2"/>
      <c r="K59" s="2"/>
      <c r="L59" s="25"/>
      <c r="M59" s="8"/>
      <c r="N59" s="2"/>
      <c r="O59" s="8"/>
    </row>
    <row r="60" spans="1:15" s="9" customFormat="1" ht="100" customHeight="1" x14ac:dyDescent="0.35">
      <c r="A60" s="1">
        <v>55068</v>
      </c>
      <c r="B60" s="1"/>
      <c r="C60" s="1" t="s">
        <v>21</v>
      </c>
      <c r="D60" s="1"/>
      <c r="E60" s="2"/>
      <c r="F60" s="1"/>
      <c r="G60" s="1"/>
      <c r="H60" s="1"/>
      <c r="I60" s="1"/>
      <c r="J60" s="2"/>
      <c r="K60" s="2"/>
      <c r="L60" s="25">
        <v>247000</v>
      </c>
      <c r="M60" s="8"/>
      <c r="N60" s="2">
        <v>278000</v>
      </c>
      <c r="O60" s="8"/>
    </row>
    <row r="61" spans="1:15" s="9" customFormat="1" ht="100" customHeight="1" x14ac:dyDescent="0.35">
      <c r="A61" s="1">
        <v>55075</v>
      </c>
      <c r="B61" s="1"/>
      <c r="C61" s="1" t="s">
        <v>21</v>
      </c>
      <c r="D61" s="1"/>
      <c r="E61" s="2"/>
      <c r="F61" s="1"/>
      <c r="G61" s="1"/>
      <c r="H61" s="1"/>
      <c r="I61" s="1"/>
      <c r="J61" s="2"/>
      <c r="K61" s="2"/>
      <c r="L61" s="25">
        <v>235000</v>
      </c>
      <c r="M61" s="8"/>
      <c r="N61" s="2"/>
      <c r="O61" s="8"/>
    </row>
    <row r="62" spans="1:15" s="9" customFormat="1" ht="100" customHeight="1" x14ac:dyDescent="0.35">
      <c r="A62" s="1">
        <v>55123</v>
      </c>
      <c r="B62" s="1"/>
      <c r="C62" s="1" t="s">
        <v>21</v>
      </c>
      <c r="D62" s="1"/>
      <c r="E62" s="2"/>
      <c r="F62" s="1"/>
      <c r="G62" s="1"/>
      <c r="H62" s="1"/>
      <c r="I62" s="1"/>
      <c r="J62" s="2"/>
      <c r="K62" s="2"/>
      <c r="L62" s="25">
        <v>257000</v>
      </c>
      <c r="M62" s="8"/>
      <c r="N62" s="2"/>
      <c r="O62" s="8"/>
    </row>
    <row r="63" spans="1:15" s="9" customFormat="1" ht="100" customHeight="1" x14ac:dyDescent="0.35">
      <c r="A63" s="1">
        <v>55127</v>
      </c>
      <c r="B63" s="1"/>
      <c r="C63" s="1" t="s">
        <v>21</v>
      </c>
      <c r="D63" s="1"/>
      <c r="E63" s="2"/>
      <c r="F63" s="1"/>
      <c r="G63" s="1"/>
      <c r="H63" s="1"/>
      <c r="I63" s="1"/>
      <c r="J63" s="2"/>
      <c r="K63" s="2"/>
      <c r="L63" s="25">
        <v>257000</v>
      </c>
      <c r="M63" s="8"/>
      <c r="N63" s="2"/>
      <c r="O63" s="8"/>
    </row>
    <row r="64" spans="1:15" s="9" customFormat="1" ht="100" customHeight="1" x14ac:dyDescent="0.35">
      <c r="A64" s="1">
        <v>55140</v>
      </c>
      <c r="B64" s="1"/>
      <c r="C64" s="1" t="s">
        <v>21</v>
      </c>
      <c r="D64" s="1"/>
      <c r="E64" s="2"/>
      <c r="F64" s="1"/>
      <c r="G64" s="1"/>
      <c r="H64" s="1"/>
      <c r="I64" s="1"/>
      <c r="J64" s="2"/>
      <c r="K64" s="2"/>
      <c r="L64" s="25">
        <v>247000</v>
      </c>
      <c r="M64" s="8"/>
      <c r="N64" s="2"/>
      <c r="O64" s="8"/>
    </row>
    <row r="65" spans="1:15" s="9" customFormat="1" ht="100" customHeight="1" x14ac:dyDescent="0.35">
      <c r="A65" s="1">
        <v>55150</v>
      </c>
      <c r="B65" s="1"/>
      <c r="C65" s="1" t="s">
        <v>21</v>
      </c>
      <c r="D65" s="1"/>
      <c r="E65" s="2"/>
      <c r="F65" s="1"/>
      <c r="G65" s="1"/>
      <c r="H65" s="1"/>
      <c r="I65" s="1"/>
      <c r="J65" s="2"/>
      <c r="K65" s="2"/>
      <c r="L65" s="25">
        <v>237000</v>
      </c>
      <c r="M65" s="8"/>
      <c r="N65" s="2"/>
      <c r="O65" s="8"/>
    </row>
    <row r="66" spans="1:15" s="9" customFormat="1" ht="100" customHeight="1" x14ac:dyDescent="0.35">
      <c r="A66" s="1">
        <v>55157</v>
      </c>
      <c r="B66" s="1"/>
      <c r="C66" s="1" t="s">
        <v>21</v>
      </c>
      <c r="D66" s="1"/>
      <c r="E66" s="2"/>
      <c r="F66" s="1"/>
      <c r="G66" s="1"/>
      <c r="H66" s="1"/>
      <c r="I66" s="1"/>
      <c r="J66" s="2"/>
      <c r="K66" s="2"/>
      <c r="L66" s="25">
        <v>238000</v>
      </c>
      <c r="M66" s="8"/>
      <c r="N66" s="2"/>
      <c r="O66" s="8"/>
    </row>
    <row r="67" spans="1:15" s="9" customFormat="1" ht="100" customHeight="1" x14ac:dyDescent="0.35">
      <c r="A67" s="1">
        <v>55167</v>
      </c>
      <c r="B67" s="1"/>
      <c r="C67" s="1" t="s">
        <v>21</v>
      </c>
      <c r="D67" s="1"/>
      <c r="E67" s="2"/>
      <c r="F67" s="1"/>
      <c r="G67" s="1"/>
      <c r="H67" s="1"/>
      <c r="I67" s="1"/>
      <c r="J67" s="2"/>
      <c r="K67" s="2"/>
      <c r="L67" s="25">
        <v>245000</v>
      </c>
      <c r="M67" s="8"/>
      <c r="N67" s="2"/>
      <c r="O67" s="8"/>
    </row>
    <row r="68" spans="1:15" s="9" customFormat="1" ht="100" customHeight="1" x14ac:dyDescent="0.35">
      <c r="A68" s="1">
        <v>55172</v>
      </c>
      <c r="B68" s="1"/>
      <c r="C68" s="1" t="s">
        <v>21</v>
      </c>
      <c r="D68" s="1"/>
      <c r="E68" s="2"/>
      <c r="F68" s="1"/>
      <c r="G68" s="1"/>
      <c r="H68" s="1"/>
      <c r="I68" s="1"/>
      <c r="J68" s="2"/>
      <c r="K68" s="2"/>
      <c r="L68" s="25">
        <v>238000</v>
      </c>
      <c r="M68" s="8"/>
      <c r="N68" s="2"/>
      <c r="O68" s="8"/>
    </row>
    <row r="69" spans="1:15" s="9" customFormat="1" ht="100" customHeight="1" x14ac:dyDescent="0.35">
      <c r="A69" s="1">
        <v>55173</v>
      </c>
      <c r="B69" s="1" t="e" vm="24">
        <v>#VALUE!</v>
      </c>
      <c r="C69" s="1"/>
      <c r="D69" s="1"/>
      <c r="E69" s="2"/>
      <c r="F69" s="1"/>
      <c r="G69" s="1"/>
      <c r="H69" s="1"/>
      <c r="I69" s="1"/>
      <c r="J69" s="2"/>
      <c r="K69" s="2"/>
      <c r="L69" s="25"/>
      <c r="M69" s="8"/>
      <c r="N69" s="2"/>
      <c r="O69" s="8"/>
    </row>
    <row r="70" spans="1:15" s="9" customFormat="1" ht="100" customHeight="1" x14ac:dyDescent="0.35">
      <c r="A70" s="1">
        <v>55174</v>
      </c>
      <c r="B70" s="1" t="e" vm="25">
        <v>#VALUE!</v>
      </c>
      <c r="C70" s="1" t="s">
        <v>20</v>
      </c>
      <c r="D70" s="1"/>
      <c r="E70" s="2"/>
      <c r="F70" s="1"/>
      <c r="G70" s="1"/>
      <c r="H70" s="1"/>
      <c r="I70" s="1"/>
      <c r="J70" s="2"/>
      <c r="K70" s="2"/>
      <c r="L70" s="25">
        <v>245000</v>
      </c>
      <c r="M70" s="8"/>
      <c r="N70" s="2"/>
      <c r="O70" s="8"/>
    </row>
    <row r="71" spans="1:15" s="9" customFormat="1" ht="100" customHeight="1" x14ac:dyDescent="0.35">
      <c r="A71" s="1">
        <v>55175</v>
      </c>
      <c r="B71" s="1" t="e" vm="26">
        <v>#VALUE!</v>
      </c>
      <c r="C71" s="1"/>
      <c r="D71" s="1"/>
      <c r="E71" s="2"/>
      <c r="F71" s="1"/>
      <c r="G71" s="1"/>
      <c r="H71" s="1"/>
      <c r="I71" s="1"/>
      <c r="J71" s="2"/>
      <c r="K71" s="2"/>
      <c r="L71" s="25"/>
      <c r="M71" s="8"/>
      <c r="N71" s="2"/>
      <c r="O71" s="8"/>
    </row>
    <row r="72" spans="1:15" s="9" customFormat="1" ht="100" customHeight="1" x14ac:dyDescent="0.35">
      <c r="A72" s="1">
        <v>55176</v>
      </c>
      <c r="B72" s="1" t="e" vm="27">
        <v>#VALUE!</v>
      </c>
      <c r="C72" s="1"/>
      <c r="D72" s="1"/>
      <c r="E72" s="2"/>
      <c r="F72" s="1"/>
      <c r="G72" s="1"/>
      <c r="H72" s="1"/>
      <c r="I72" s="1"/>
      <c r="J72" s="2"/>
      <c r="K72" s="2"/>
      <c r="L72" s="25"/>
      <c r="M72" s="8"/>
      <c r="N72" s="2"/>
      <c r="O72" s="8"/>
    </row>
    <row r="73" spans="1:15" s="9" customFormat="1" ht="100" customHeight="1" x14ac:dyDescent="0.35">
      <c r="A73" s="1">
        <v>55180</v>
      </c>
      <c r="B73" s="1"/>
      <c r="C73" s="1" t="s">
        <v>21</v>
      </c>
      <c r="D73" s="1"/>
      <c r="E73" s="2"/>
      <c r="F73" s="1"/>
      <c r="G73" s="1"/>
      <c r="H73" s="1"/>
      <c r="I73" s="1"/>
      <c r="J73" s="2"/>
      <c r="K73" s="2"/>
      <c r="L73" s="25">
        <v>238000</v>
      </c>
      <c r="M73" s="8"/>
      <c r="N73" s="2"/>
      <c r="O73" s="8"/>
    </row>
    <row r="74" spans="1:15" s="9" customFormat="1" ht="100" customHeight="1" x14ac:dyDescent="0.35">
      <c r="A74" s="1">
        <v>55181</v>
      </c>
      <c r="B74" s="1"/>
      <c r="C74" s="1" t="s">
        <v>21</v>
      </c>
      <c r="D74" s="1"/>
      <c r="E74" s="2"/>
      <c r="F74" s="1"/>
      <c r="G74" s="1"/>
      <c r="H74" s="1"/>
      <c r="I74" s="1"/>
      <c r="J74" s="2"/>
      <c r="K74" s="2"/>
      <c r="L74" s="25">
        <v>235000</v>
      </c>
      <c r="M74" s="8"/>
      <c r="N74" s="2"/>
      <c r="O74" s="8"/>
    </row>
    <row r="75" spans="1:15" s="9" customFormat="1" ht="100" customHeight="1" x14ac:dyDescent="0.35">
      <c r="A75" s="1">
        <v>55184</v>
      </c>
      <c r="B75" s="1"/>
      <c r="C75" s="1" t="s">
        <v>21</v>
      </c>
      <c r="D75" s="1"/>
      <c r="E75" s="2"/>
      <c r="F75" s="1"/>
      <c r="G75" s="1"/>
      <c r="H75" s="1"/>
      <c r="I75" s="1"/>
      <c r="J75" s="2"/>
      <c r="K75" s="2"/>
      <c r="L75" s="25">
        <v>245000</v>
      </c>
      <c r="M75" s="8"/>
      <c r="N75" s="2"/>
      <c r="O75" s="8"/>
    </row>
    <row r="76" spans="1:15" s="9" customFormat="1" ht="100" customHeight="1" x14ac:dyDescent="0.35">
      <c r="A76" s="1">
        <v>55187</v>
      </c>
      <c r="B76" s="1"/>
      <c r="C76" s="1" t="s">
        <v>21</v>
      </c>
      <c r="D76" s="1"/>
      <c r="E76" s="2"/>
      <c r="F76" s="1"/>
      <c r="G76" s="1"/>
      <c r="H76" s="1"/>
      <c r="I76" s="1"/>
      <c r="J76" s="2"/>
      <c r="K76" s="2"/>
      <c r="L76" s="25">
        <v>247000</v>
      </c>
      <c r="M76" s="8"/>
      <c r="N76" s="2"/>
      <c r="O76" s="8"/>
    </row>
    <row r="77" spans="1:15" s="9" customFormat="1" ht="100" customHeight="1" x14ac:dyDescent="0.35">
      <c r="A77" s="13">
        <v>55189</v>
      </c>
      <c r="B77" s="13" t="e" vm="28">
        <v>#VALUE!</v>
      </c>
      <c r="C77" s="1" t="s">
        <v>20</v>
      </c>
      <c r="D77" s="1"/>
      <c r="E77" s="2">
        <v>115000</v>
      </c>
      <c r="F77" s="1"/>
      <c r="G77" s="1" t="s">
        <v>24</v>
      </c>
      <c r="H77" s="1" t="s">
        <v>20</v>
      </c>
      <c r="I77" s="7">
        <v>0.45</v>
      </c>
      <c r="J77" s="2">
        <f t="shared" ref="J77:J101" si="11">+E77*1.19</f>
        <v>136850</v>
      </c>
      <c r="K77" s="2">
        <f>+J77/(1-I77)</f>
        <v>248818.18181818179</v>
      </c>
      <c r="L77" s="25">
        <v>268000</v>
      </c>
      <c r="M77" s="8">
        <f t="shared" ref="M77:M101" si="12">IFERROR((L77-J77)/L77,0)</f>
        <v>0.48936567164179107</v>
      </c>
      <c r="N77" s="25">
        <v>268000</v>
      </c>
      <c r="O77" s="8">
        <f t="shared" ref="O77:O101" si="13">IFERROR((N77-J77)/N77,0)</f>
        <v>0.48936567164179107</v>
      </c>
    </row>
    <row r="78" spans="1:15" s="9" customFormat="1" ht="100" customHeight="1" x14ac:dyDescent="0.35">
      <c r="A78" s="26">
        <v>55190</v>
      </c>
      <c r="B78" s="1" t="e" vm="29">
        <v>#VALUE!</v>
      </c>
      <c r="C78" s="1" t="s">
        <v>20</v>
      </c>
      <c r="D78" s="1"/>
      <c r="E78" s="2"/>
      <c r="F78" s="1"/>
      <c r="G78" s="1"/>
      <c r="H78" s="1"/>
      <c r="I78" s="1"/>
      <c r="J78" s="2">
        <f t="shared" si="11"/>
        <v>0</v>
      </c>
      <c r="K78" s="2"/>
      <c r="L78" s="25"/>
      <c r="M78" s="10">
        <f t="shared" si="12"/>
        <v>0</v>
      </c>
      <c r="N78" s="2"/>
      <c r="O78" s="10">
        <f t="shared" si="13"/>
        <v>0</v>
      </c>
    </row>
    <row r="79" spans="1:15" s="9" customFormat="1" ht="100" customHeight="1" x14ac:dyDescent="0.35">
      <c r="A79" s="1">
        <v>55191</v>
      </c>
      <c r="B79" s="1" t="e" vm="30">
        <v>#VALUE!</v>
      </c>
      <c r="C79" s="1" t="s">
        <v>20</v>
      </c>
      <c r="D79" s="1"/>
      <c r="E79" s="2"/>
      <c r="F79" s="1"/>
      <c r="G79" s="1"/>
      <c r="H79" s="1"/>
      <c r="I79" s="1"/>
      <c r="J79" s="2">
        <f t="shared" si="11"/>
        <v>0</v>
      </c>
      <c r="K79" s="2"/>
      <c r="L79" s="25"/>
      <c r="M79" s="10">
        <f t="shared" si="12"/>
        <v>0</v>
      </c>
      <c r="N79" s="2"/>
      <c r="O79" s="10">
        <f t="shared" si="13"/>
        <v>0</v>
      </c>
    </row>
    <row r="80" spans="1:15" s="9" customFormat="1" ht="100" customHeight="1" x14ac:dyDescent="0.35">
      <c r="A80" s="13">
        <v>55192</v>
      </c>
      <c r="B80" s="13" t="e" vm="31">
        <v>#VALUE!</v>
      </c>
      <c r="C80" s="1" t="s">
        <v>20</v>
      </c>
      <c r="D80" s="1"/>
      <c r="E80" s="2">
        <v>122000</v>
      </c>
      <c r="F80" s="1"/>
      <c r="G80" s="1" t="s">
        <v>24</v>
      </c>
      <c r="H80" s="1" t="s">
        <v>20</v>
      </c>
      <c r="I80" s="7">
        <v>0.45</v>
      </c>
      <c r="J80" s="2">
        <f t="shared" si="11"/>
        <v>145180</v>
      </c>
      <c r="K80" s="2">
        <f t="shared" ref="K80:K87" si="14">+J80/(1-I80)</f>
        <v>263963.63636363635</v>
      </c>
      <c r="L80" s="25">
        <v>278000</v>
      </c>
      <c r="M80" s="8">
        <f t="shared" si="12"/>
        <v>0.47776978417266186</v>
      </c>
      <c r="N80" s="25">
        <v>278000</v>
      </c>
      <c r="O80" s="8">
        <f t="shared" si="13"/>
        <v>0.47776978417266186</v>
      </c>
    </row>
    <row r="81" spans="1:16" s="57" customFormat="1" ht="100" customHeight="1" x14ac:dyDescent="0.35">
      <c r="A81" s="58">
        <v>55193</v>
      </c>
      <c r="B81" s="58" t="e" vm="32">
        <v>#VALUE!</v>
      </c>
      <c r="C81" s="54" t="s">
        <v>20</v>
      </c>
      <c r="D81" s="54"/>
      <c r="E81" s="31">
        <v>130000</v>
      </c>
      <c r="F81" s="54"/>
      <c r="G81" s="54" t="s">
        <v>24</v>
      </c>
      <c r="H81" s="54" t="s">
        <v>20</v>
      </c>
      <c r="I81" s="56">
        <v>0.45</v>
      </c>
      <c r="J81" s="31">
        <f t="shared" si="11"/>
        <v>154700</v>
      </c>
      <c r="K81" s="31">
        <f t="shared" si="14"/>
        <v>281272.72727272724</v>
      </c>
      <c r="L81" s="31">
        <v>287000</v>
      </c>
      <c r="M81" s="32">
        <f t="shared" si="12"/>
        <v>0.46097560975609758</v>
      </c>
      <c r="N81" s="31">
        <v>268000</v>
      </c>
      <c r="O81" s="32">
        <f t="shared" si="13"/>
        <v>0.42276119402985074</v>
      </c>
    </row>
    <row r="82" spans="1:16" s="9" customFormat="1" ht="100" customHeight="1" x14ac:dyDescent="0.35">
      <c r="A82" s="13">
        <v>55194</v>
      </c>
      <c r="B82" s="13" t="e" vm="33">
        <v>#VALUE!</v>
      </c>
      <c r="C82" s="1" t="s">
        <v>20</v>
      </c>
      <c r="D82" s="1"/>
      <c r="E82" s="2">
        <v>116000</v>
      </c>
      <c r="F82" s="1"/>
      <c r="G82" s="1" t="s">
        <v>24</v>
      </c>
      <c r="H82" s="1" t="s">
        <v>20</v>
      </c>
      <c r="I82" s="7">
        <v>0.45</v>
      </c>
      <c r="J82" s="2">
        <f t="shared" si="11"/>
        <v>138040</v>
      </c>
      <c r="K82" s="2">
        <f t="shared" si="14"/>
        <v>250981.81818181815</v>
      </c>
      <c r="L82" s="25">
        <v>278000</v>
      </c>
      <c r="M82" s="8">
        <f t="shared" si="12"/>
        <v>0.50345323741007197</v>
      </c>
      <c r="N82" s="25">
        <v>278000</v>
      </c>
      <c r="O82" s="8">
        <f t="shared" si="13"/>
        <v>0.50345323741007197</v>
      </c>
    </row>
    <row r="83" spans="1:16" s="9" customFormat="1" ht="100" customHeight="1" x14ac:dyDescent="0.35">
      <c r="A83" s="1">
        <v>55195</v>
      </c>
      <c r="B83" s="1" t="e" vm="34">
        <v>#VALUE!</v>
      </c>
      <c r="C83" s="1" t="s">
        <v>20</v>
      </c>
      <c r="D83" s="1"/>
      <c r="E83" s="27">
        <v>114000</v>
      </c>
      <c r="F83" s="28"/>
      <c r="G83" s="29" t="s">
        <v>24</v>
      </c>
      <c r="H83" s="29" t="s">
        <v>20</v>
      </c>
      <c r="I83" s="30">
        <v>0.5</v>
      </c>
      <c r="J83" s="27">
        <f t="shared" si="11"/>
        <v>135660</v>
      </c>
      <c r="K83" s="27">
        <f t="shared" si="14"/>
        <v>271320</v>
      </c>
      <c r="L83" s="25">
        <v>257000</v>
      </c>
      <c r="M83" s="32">
        <f t="shared" si="12"/>
        <v>0.47214007782101169</v>
      </c>
      <c r="N83" s="31"/>
      <c r="O83" s="32">
        <f t="shared" si="13"/>
        <v>0</v>
      </c>
      <c r="P83" s="33"/>
    </row>
    <row r="84" spans="1:16" s="9" customFormat="1" ht="100" customHeight="1" x14ac:dyDescent="0.35">
      <c r="A84" s="1">
        <v>55196</v>
      </c>
      <c r="B84" s="1" t="e" vm="35">
        <v>#VALUE!</v>
      </c>
      <c r="C84" s="1" t="s">
        <v>20</v>
      </c>
      <c r="D84" s="1"/>
      <c r="E84" s="27">
        <v>116000</v>
      </c>
      <c r="F84" s="28"/>
      <c r="G84" s="29" t="s">
        <v>24</v>
      </c>
      <c r="H84" s="29" t="s">
        <v>20</v>
      </c>
      <c r="I84" s="30">
        <v>0.5</v>
      </c>
      <c r="J84" s="27">
        <f t="shared" si="11"/>
        <v>138040</v>
      </c>
      <c r="K84" s="27">
        <f t="shared" si="14"/>
        <v>276080</v>
      </c>
      <c r="L84" s="25">
        <v>278000</v>
      </c>
      <c r="M84" s="32">
        <f t="shared" si="12"/>
        <v>0.50345323741007197</v>
      </c>
      <c r="N84" s="31"/>
      <c r="O84" s="32">
        <f t="shared" si="13"/>
        <v>0</v>
      </c>
    </row>
    <row r="85" spans="1:16" s="9" customFormat="1" ht="100" customHeight="1" x14ac:dyDescent="0.35">
      <c r="A85" s="1">
        <v>55197</v>
      </c>
      <c r="B85" s="1" t="e" vm="36">
        <v>#VALUE!</v>
      </c>
      <c r="C85" s="1" t="s">
        <v>20</v>
      </c>
      <c r="D85" s="1"/>
      <c r="E85" s="27">
        <v>118000</v>
      </c>
      <c r="F85" s="28"/>
      <c r="G85" s="29" t="s">
        <v>24</v>
      </c>
      <c r="H85" s="29" t="s">
        <v>20</v>
      </c>
      <c r="I85" s="30">
        <v>0.5</v>
      </c>
      <c r="J85" s="27">
        <f t="shared" si="11"/>
        <v>140420</v>
      </c>
      <c r="K85" s="27">
        <f t="shared" si="14"/>
        <v>280840</v>
      </c>
      <c r="L85" s="25">
        <v>287000</v>
      </c>
      <c r="M85" s="32">
        <f t="shared" si="12"/>
        <v>0.51073170731707318</v>
      </c>
      <c r="N85" s="31"/>
      <c r="O85" s="32">
        <f t="shared" si="13"/>
        <v>0</v>
      </c>
    </row>
    <row r="86" spans="1:16" s="57" customFormat="1" ht="100" customHeight="1" x14ac:dyDescent="0.35">
      <c r="A86" s="54">
        <v>55198</v>
      </c>
      <c r="B86" s="54" t="e" vm="37">
        <v>#VALUE!</v>
      </c>
      <c r="C86" s="54" t="s">
        <v>20</v>
      </c>
      <c r="D86" s="54"/>
      <c r="E86" s="31">
        <v>126000</v>
      </c>
      <c r="F86" s="55"/>
      <c r="G86" s="54" t="s">
        <v>24</v>
      </c>
      <c r="H86" s="54" t="s">
        <v>20</v>
      </c>
      <c r="I86" s="56">
        <v>0.5</v>
      </c>
      <c r="J86" s="31">
        <f t="shared" si="11"/>
        <v>149940</v>
      </c>
      <c r="K86" s="31">
        <f t="shared" si="14"/>
        <v>299880</v>
      </c>
      <c r="L86" s="31">
        <v>295000</v>
      </c>
      <c r="M86" s="32">
        <f t="shared" si="12"/>
        <v>0.49172881355932202</v>
      </c>
      <c r="N86" s="31"/>
      <c r="O86" s="32">
        <f t="shared" si="13"/>
        <v>0</v>
      </c>
    </row>
    <row r="87" spans="1:16" s="9" customFormat="1" ht="100" customHeight="1" x14ac:dyDescent="0.35">
      <c r="A87" s="1">
        <v>55199</v>
      </c>
      <c r="B87" s="1" t="e" vm="38">
        <v>#VALUE!</v>
      </c>
      <c r="C87" s="1" t="s">
        <v>20</v>
      </c>
      <c r="D87" s="1"/>
      <c r="E87" s="27">
        <v>104000</v>
      </c>
      <c r="F87" s="28"/>
      <c r="G87" s="29" t="s">
        <v>24</v>
      </c>
      <c r="H87" s="29" t="s">
        <v>20</v>
      </c>
      <c r="I87" s="30">
        <v>0.5</v>
      </c>
      <c r="J87" s="27">
        <f t="shared" si="11"/>
        <v>123760</v>
      </c>
      <c r="K87" s="27">
        <f t="shared" si="14"/>
        <v>247520</v>
      </c>
      <c r="L87" s="25">
        <v>247000</v>
      </c>
      <c r="M87" s="32">
        <f t="shared" si="12"/>
        <v>0.49894736842105264</v>
      </c>
      <c r="N87" s="31"/>
      <c r="O87" s="32">
        <f t="shared" si="13"/>
        <v>0</v>
      </c>
    </row>
    <row r="88" spans="1:16" s="9" customFormat="1" ht="100" customHeight="1" x14ac:dyDescent="0.35">
      <c r="A88" s="1">
        <v>55200</v>
      </c>
      <c r="B88" s="1" t="e" vm="39">
        <v>#VALUE!</v>
      </c>
      <c r="C88" s="1" t="s">
        <v>20</v>
      </c>
      <c r="D88" s="1">
        <v>7131</v>
      </c>
      <c r="E88" s="2">
        <v>120000</v>
      </c>
      <c r="F88" s="1"/>
      <c r="G88" s="1"/>
      <c r="H88" s="1"/>
      <c r="I88" s="1"/>
      <c r="J88" s="2">
        <f t="shared" si="11"/>
        <v>142800</v>
      </c>
      <c r="K88" s="2"/>
      <c r="L88" s="25">
        <v>278000</v>
      </c>
      <c r="M88" s="10">
        <f t="shared" si="12"/>
        <v>0.48633093525179855</v>
      </c>
      <c r="N88" s="2">
        <v>295000</v>
      </c>
      <c r="O88" s="10">
        <f t="shared" si="13"/>
        <v>0.51593220338983048</v>
      </c>
    </row>
    <row r="89" spans="1:16" s="9" customFormat="1" ht="100" customHeight="1" x14ac:dyDescent="0.35">
      <c r="A89" s="1">
        <v>55201</v>
      </c>
      <c r="B89" s="1" t="e" vm="40">
        <v>#VALUE!</v>
      </c>
      <c r="C89" s="1" t="s">
        <v>20</v>
      </c>
      <c r="D89" s="1">
        <v>5161</v>
      </c>
      <c r="E89" s="2">
        <v>116000</v>
      </c>
      <c r="F89" s="1"/>
      <c r="G89" s="1"/>
      <c r="H89" s="1"/>
      <c r="I89" s="1"/>
      <c r="J89" s="2">
        <f t="shared" si="11"/>
        <v>138040</v>
      </c>
      <c r="K89" s="2"/>
      <c r="L89" s="25">
        <v>268000</v>
      </c>
      <c r="M89" s="10">
        <f t="shared" si="12"/>
        <v>0.48492537313432837</v>
      </c>
      <c r="N89" s="2">
        <v>278000</v>
      </c>
      <c r="O89" s="10">
        <f t="shared" si="13"/>
        <v>0.50345323741007197</v>
      </c>
    </row>
    <row r="90" spans="1:16" s="57" customFormat="1" ht="100" customHeight="1" x14ac:dyDescent="0.35">
      <c r="A90" s="54">
        <v>55202</v>
      </c>
      <c r="B90" s="54" t="e" vm="41">
        <v>#VALUE!</v>
      </c>
      <c r="C90" s="54" t="s">
        <v>20</v>
      </c>
      <c r="D90" s="54">
        <v>389</v>
      </c>
      <c r="E90" s="31">
        <v>116000</v>
      </c>
      <c r="F90" s="54"/>
      <c r="G90" s="54"/>
      <c r="H90" s="54"/>
      <c r="I90" s="54"/>
      <c r="J90" s="31">
        <f t="shared" si="11"/>
        <v>138040</v>
      </c>
      <c r="K90" s="31"/>
      <c r="L90" s="31">
        <v>267000</v>
      </c>
      <c r="M90" s="32">
        <f t="shared" si="12"/>
        <v>0.48299625468164792</v>
      </c>
      <c r="N90" s="31">
        <v>285000</v>
      </c>
      <c r="O90" s="32">
        <f t="shared" si="13"/>
        <v>0.51564912280701758</v>
      </c>
    </row>
    <row r="91" spans="1:16" s="9" customFormat="1" ht="100" customHeight="1" x14ac:dyDescent="0.35">
      <c r="A91" s="1">
        <v>55203</v>
      </c>
      <c r="B91" s="1" t="e" vm="42">
        <v>#VALUE!</v>
      </c>
      <c r="C91" s="1" t="s">
        <v>20</v>
      </c>
      <c r="D91" s="1">
        <v>5136</v>
      </c>
      <c r="E91" s="2">
        <v>116000</v>
      </c>
      <c r="F91" s="1"/>
      <c r="G91" s="1"/>
      <c r="H91" s="1"/>
      <c r="I91" s="1"/>
      <c r="J91" s="2">
        <f t="shared" si="11"/>
        <v>138040</v>
      </c>
      <c r="K91" s="2"/>
      <c r="L91" s="25">
        <v>265000</v>
      </c>
      <c r="M91" s="8">
        <f t="shared" si="12"/>
        <v>0.47909433962264153</v>
      </c>
      <c r="N91" s="2">
        <v>278000</v>
      </c>
      <c r="O91" s="8">
        <f t="shared" si="13"/>
        <v>0.50345323741007197</v>
      </c>
    </row>
    <row r="92" spans="1:16" s="9" customFormat="1" ht="100" customHeight="1" x14ac:dyDescent="0.35">
      <c r="A92" s="1">
        <v>55204</v>
      </c>
      <c r="B92" s="1" t="e" vm="43">
        <v>#VALUE!</v>
      </c>
      <c r="C92" s="1" t="s">
        <v>20</v>
      </c>
      <c r="D92" s="1">
        <v>768</v>
      </c>
      <c r="E92" s="2">
        <v>121000</v>
      </c>
      <c r="F92" s="1"/>
      <c r="G92" s="1"/>
      <c r="H92" s="1"/>
      <c r="I92" s="1"/>
      <c r="J92" s="2">
        <f t="shared" si="11"/>
        <v>143990</v>
      </c>
      <c r="K92" s="2"/>
      <c r="L92" s="25">
        <v>287000</v>
      </c>
      <c r="M92" s="8">
        <f t="shared" si="12"/>
        <v>0.49829268292682927</v>
      </c>
      <c r="N92" s="2">
        <v>295000</v>
      </c>
      <c r="O92" s="8">
        <f t="shared" si="13"/>
        <v>0.51189830508474576</v>
      </c>
    </row>
    <row r="93" spans="1:16" s="9" customFormat="1" ht="100" customHeight="1" x14ac:dyDescent="0.35">
      <c r="A93" s="1">
        <v>55205</v>
      </c>
      <c r="B93" s="1" t="e" vm="44">
        <v>#VALUE!</v>
      </c>
      <c r="C93" s="1" t="s">
        <v>51</v>
      </c>
      <c r="D93" s="1">
        <v>944</v>
      </c>
      <c r="E93" s="2">
        <v>77000</v>
      </c>
      <c r="F93" s="1"/>
      <c r="G93" s="1"/>
      <c r="H93" s="1"/>
      <c r="I93" s="1"/>
      <c r="J93" s="2">
        <f t="shared" si="11"/>
        <v>91630</v>
      </c>
      <c r="K93" s="2"/>
      <c r="L93" s="25">
        <v>197000</v>
      </c>
      <c r="M93" s="8">
        <f t="shared" si="12"/>
        <v>0.53487309644670056</v>
      </c>
      <c r="N93" s="2">
        <v>236000</v>
      </c>
      <c r="O93" s="8">
        <f t="shared" si="13"/>
        <v>0.61173728813559325</v>
      </c>
    </row>
    <row r="94" spans="1:16" s="9" customFormat="1" ht="100" customHeight="1" x14ac:dyDescent="0.35">
      <c r="A94" s="1">
        <v>55206</v>
      </c>
      <c r="B94" s="1" t="e" vm="45">
        <v>#VALUE!</v>
      </c>
      <c r="C94" s="1" t="s">
        <v>51</v>
      </c>
      <c r="D94" s="1">
        <v>919</v>
      </c>
      <c r="E94" s="2">
        <v>88000</v>
      </c>
      <c r="F94" s="1"/>
      <c r="G94" s="1"/>
      <c r="H94" s="1"/>
      <c r="I94" s="1"/>
      <c r="J94" s="2">
        <f t="shared" si="11"/>
        <v>104720</v>
      </c>
      <c r="K94" s="2"/>
      <c r="L94" s="25">
        <v>225000</v>
      </c>
      <c r="M94" s="8">
        <f t="shared" si="12"/>
        <v>0.53457777777777782</v>
      </c>
      <c r="N94" s="2">
        <v>247000</v>
      </c>
      <c r="O94" s="8">
        <f t="shared" si="13"/>
        <v>0.57603238866396766</v>
      </c>
    </row>
    <row r="95" spans="1:16" s="9" customFormat="1" ht="100" customHeight="1" x14ac:dyDescent="0.35">
      <c r="A95" s="1">
        <v>55207</v>
      </c>
      <c r="B95" s="1" t="e" vm="46">
        <v>#VALUE!</v>
      </c>
      <c r="C95" s="1" t="s">
        <v>51</v>
      </c>
      <c r="D95" s="1">
        <v>959</v>
      </c>
      <c r="E95" s="2">
        <v>79000</v>
      </c>
      <c r="F95" s="1"/>
      <c r="G95" s="1"/>
      <c r="H95" s="1"/>
      <c r="I95" s="1"/>
      <c r="J95" s="2">
        <f t="shared" si="11"/>
        <v>94010</v>
      </c>
      <c r="K95" s="2"/>
      <c r="L95" s="25">
        <v>215000</v>
      </c>
      <c r="M95" s="8">
        <f t="shared" si="12"/>
        <v>0.56274418604651166</v>
      </c>
      <c r="N95" s="2">
        <v>237000</v>
      </c>
      <c r="O95" s="8">
        <f t="shared" si="13"/>
        <v>0.60333333333333339</v>
      </c>
    </row>
    <row r="96" spans="1:16" s="9" customFormat="1" ht="100" customHeight="1" x14ac:dyDescent="0.35">
      <c r="A96" s="1">
        <v>55208</v>
      </c>
      <c r="B96" s="1" t="e" vm="47">
        <v>#VALUE!</v>
      </c>
      <c r="C96" s="1" t="s">
        <v>51</v>
      </c>
      <c r="D96" s="1">
        <v>945</v>
      </c>
      <c r="E96" s="2">
        <v>89000</v>
      </c>
      <c r="F96" s="1"/>
      <c r="G96" s="1"/>
      <c r="H96" s="1"/>
      <c r="I96" s="1"/>
      <c r="J96" s="2">
        <f t="shared" si="11"/>
        <v>105910</v>
      </c>
      <c r="K96" s="2"/>
      <c r="L96" s="25">
        <v>227000</v>
      </c>
      <c r="M96" s="8">
        <f t="shared" si="12"/>
        <v>0.5334361233480176</v>
      </c>
      <c r="N96" s="2">
        <v>245000</v>
      </c>
      <c r="O96" s="8">
        <f t="shared" si="13"/>
        <v>0.56771428571428573</v>
      </c>
    </row>
    <row r="97" spans="1:18" s="9" customFormat="1" ht="100" customHeight="1" x14ac:dyDescent="0.35">
      <c r="A97" s="1">
        <v>55209</v>
      </c>
      <c r="B97" s="1" t="e" vm="18">
        <v>#VALUE!</v>
      </c>
      <c r="C97" s="1" t="s">
        <v>51</v>
      </c>
      <c r="D97" s="1">
        <v>955</v>
      </c>
      <c r="E97" s="2">
        <v>77000</v>
      </c>
      <c r="F97" s="1"/>
      <c r="G97" s="1"/>
      <c r="H97" s="1"/>
      <c r="I97" s="1"/>
      <c r="J97" s="2">
        <f t="shared" si="11"/>
        <v>91630</v>
      </c>
      <c r="K97" s="2"/>
      <c r="L97" s="25">
        <v>197000</v>
      </c>
      <c r="M97" s="8">
        <f t="shared" si="12"/>
        <v>0.53487309644670056</v>
      </c>
      <c r="N97" s="2">
        <v>225000</v>
      </c>
      <c r="O97" s="8">
        <f t="shared" si="13"/>
        <v>0.59275555555555559</v>
      </c>
    </row>
    <row r="98" spans="1:18" s="9" customFormat="1" ht="100" customHeight="1" x14ac:dyDescent="0.35">
      <c r="A98" s="1">
        <v>55210</v>
      </c>
      <c r="B98" s="1" t="e" vm="48">
        <v>#VALUE!</v>
      </c>
      <c r="C98" s="1" t="s">
        <v>51</v>
      </c>
      <c r="D98" s="1">
        <v>964</v>
      </c>
      <c r="E98" s="2">
        <v>89000</v>
      </c>
      <c r="F98" s="1"/>
      <c r="G98" s="1"/>
      <c r="H98" s="1"/>
      <c r="I98" s="1"/>
      <c r="J98" s="2">
        <f t="shared" si="11"/>
        <v>105910</v>
      </c>
      <c r="K98" s="2"/>
      <c r="L98" s="25">
        <v>235000</v>
      </c>
      <c r="M98" s="8">
        <f t="shared" si="12"/>
        <v>0.54931914893617018</v>
      </c>
      <c r="N98" s="2">
        <v>257000</v>
      </c>
      <c r="O98" s="8">
        <f t="shared" si="13"/>
        <v>0.5878988326848249</v>
      </c>
    </row>
    <row r="99" spans="1:18" s="9" customFormat="1" ht="100" customHeight="1" x14ac:dyDescent="0.35">
      <c r="A99" s="1">
        <v>56023</v>
      </c>
      <c r="B99" s="9" t="e" vm="49">
        <v>#VALUE!</v>
      </c>
      <c r="C99" s="1"/>
      <c r="D99" s="1"/>
      <c r="E99" s="2">
        <v>110000</v>
      </c>
      <c r="F99" s="1"/>
      <c r="G99" s="1"/>
      <c r="H99" s="1"/>
      <c r="I99" s="1"/>
      <c r="J99" s="2">
        <f t="shared" si="11"/>
        <v>130900</v>
      </c>
      <c r="K99" s="2"/>
      <c r="L99" s="25">
        <v>257000</v>
      </c>
      <c r="M99" s="10">
        <f t="shared" si="12"/>
        <v>0.49066147859922177</v>
      </c>
      <c r="N99" s="2">
        <v>276000</v>
      </c>
      <c r="O99" s="10">
        <f t="shared" si="13"/>
        <v>0.5257246376811594</v>
      </c>
    </row>
    <row r="100" spans="1:18" s="9" customFormat="1" ht="100" customHeight="1" x14ac:dyDescent="0.35">
      <c r="A100" s="1">
        <v>56028</v>
      </c>
      <c r="C100" s="1"/>
      <c r="D100" s="1"/>
      <c r="E100" s="2"/>
      <c r="F100" s="1"/>
      <c r="G100" s="1"/>
      <c r="H100" s="1"/>
      <c r="I100" s="1"/>
      <c r="J100" s="2">
        <f t="shared" si="11"/>
        <v>0</v>
      </c>
      <c r="K100" s="2"/>
      <c r="L100" s="25"/>
      <c r="M100" s="10">
        <f t="shared" si="12"/>
        <v>0</v>
      </c>
      <c r="N100" s="2"/>
      <c r="O100" s="10">
        <f t="shared" si="13"/>
        <v>0</v>
      </c>
    </row>
    <row r="101" spans="1:18" s="9" customFormat="1" ht="100" customHeight="1" x14ac:dyDescent="0.35">
      <c r="A101" s="1">
        <v>56028</v>
      </c>
      <c r="B101" s="1" t="e" vm="50">
        <v>#VALUE!</v>
      </c>
      <c r="C101" s="1"/>
      <c r="D101" s="1"/>
      <c r="E101" s="2">
        <v>110000</v>
      </c>
      <c r="F101" s="1"/>
      <c r="G101" s="1"/>
      <c r="H101" s="1"/>
      <c r="I101" s="1"/>
      <c r="J101" s="2">
        <f t="shared" si="11"/>
        <v>130900</v>
      </c>
      <c r="K101" s="2"/>
      <c r="L101" s="25">
        <v>275000</v>
      </c>
      <c r="M101" s="10">
        <f t="shared" si="12"/>
        <v>0.52400000000000002</v>
      </c>
      <c r="N101" s="2">
        <v>285000</v>
      </c>
      <c r="O101" s="10">
        <f t="shared" si="13"/>
        <v>0.54070175438596491</v>
      </c>
    </row>
    <row r="102" spans="1:18" s="9" customFormat="1" ht="100" customHeight="1" x14ac:dyDescent="0.35">
      <c r="A102" s="1">
        <v>56029</v>
      </c>
      <c r="B102" s="1"/>
      <c r="C102" s="1" t="s">
        <v>21</v>
      </c>
      <c r="D102" s="1"/>
      <c r="E102" s="2"/>
      <c r="F102" s="1"/>
      <c r="G102" s="1"/>
      <c r="H102" s="1"/>
      <c r="I102" s="1"/>
      <c r="J102" s="2"/>
      <c r="K102" s="2"/>
      <c r="L102" s="25">
        <v>237000</v>
      </c>
      <c r="M102" s="8"/>
      <c r="N102" s="2">
        <v>278000</v>
      </c>
      <c r="O102" s="8"/>
    </row>
    <row r="103" spans="1:18" s="9" customFormat="1" ht="100" customHeight="1" x14ac:dyDescent="0.35">
      <c r="A103" s="1">
        <v>56032</v>
      </c>
      <c r="B103" s="1" t="e" vm="51">
        <v>#VALUE!</v>
      </c>
      <c r="C103" s="1"/>
      <c r="D103" s="1"/>
      <c r="E103" s="2">
        <v>110000</v>
      </c>
      <c r="F103" s="1"/>
      <c r="G103" s="1"/>
      <c r="H103" s="1"/>
      <c r="I103" s="1"/>
      <c r="J103" s="2">
        <f>+E103*1.19</f>
        <v>130900</v>
      </c>
      <c r="K103" s="2"/>
      <c r="L103" s="25">
        <v>278000</v>
      </c>
      <c r="M103" s="10">
        <f>IFERROR((L103-J103)/L103,0)</f>
        <v>0.52913669064748203</v>
      </c>
      <c r="N103" s="2">
        <v>287000</v>
      </c>
      <c r="O103" s="10">
        <f>IFERROR((N103-J103)/N103,0)</f>
        <v>0.54390243902439028</v>
      </c>
    </row>
    <row r="104" spans="1:18" s="9" customFormat="1" ht="100" customHeight="1" x14ac:dyDescent="0.35">
      <c r="A104" s="1">
        <v>56037</v>
      </c>
      <c r="B104" s="1"/>
      <c r="C104" s="1" t="s">
        <v>21</v>
      </c>
      <c r="D104" s="1"/>
      <c r="E104" s="2"/>
      <c r="F104" s="1"/>
      <c r="G104" s="1"/>
      <c r="H104" s="1"/>
      <c r="I104" s="1"/>
      <c r="J104" s="2"/>
      <c r="K104" s="2"/>
      <c r="L104" s="25">
        <v>278000</v>
      </c>
      <c r="M104" s="8"/>
      <c r="N104" s="2">
        <v>295000</v>
      </c>
      <c r="O104" s="8"/>
    </row>
    <row r="105" spans="1:18" s="9" customFormat="1" ht="100" customHeight="1" x14ac:dyDescent="0.35">
      <c r="A105" s="1">
        <v>56050</v>
      </c>
      <c r="B105" s="1"/>
      <c r="C105" s="1" t="s">
        <v>21</v>
      </c>
      <c r="D105" s="1"/>
      <c r="E105" s="2"/>
      <c r="F105" s="1"/>
      <c r="G105" s="1"/>
      <c r="H105" s="1"/>
      <c r="I105" s="1"/>
      <c r="J105" s="2"/>
      <c r="K105" s="2"/>
      <c r="L105" s="25">
        <v>245000</v>
      </c>
      <c r="M105" s="8"/>
      <c r="N105" s="2"/>
      <c r="O105" s="8"/>
    </row>
    <row r="106" spans="1:18" s="9" customFormat="1" ht="100" customHeight="1" x14ac:dyDescent="0.35">
      <c r="A106" s="1">
        <v>56056</v>
      </c>
      <c r="B106" s="1"/>
      <c r="C106" s="1" t="s">
        <v>21</v>
      </c>
      <c r="D106" s="1"/>
      <c r="E106" s="2"/>
      <c r="F106" s="1"/>
      <c r="G106" s="1"/>
      <c r="H106" s="1"/>
      <c r="I106" s="1"/>
      <c r="J106" s="2"/>
      <c r="K106" s="2"/>
      <c r="L106" s="25">
        <v>265000</v>
      </c>
      <c r="M106" s="8"/>
      <c r="N106" s="2">
        <v>285000</v>
      </c>
      <c r="O106" s="8"/>
    </row>
    <row r="107" spans="1:18" s="9" customFormat="1" ht="100" customHeight="1" x14ac:dyDescent="0.35">
      <c r="A107" s="1">
        <v>56060</v>
      </c>
      <c r="B107" s="1" t="e" vm="52">
        <v>#VALUE!</v>
      </c>
      <c r="C107" s="1" t="s">
        <v>20</v>
      </c>
      <c r="D107" s="1"/>
      <c r="E107" s="2"/>
      <c r="F107" s="1"/>
      <c r="G107" s="1"/>
      <c r="H107" s="1"/>
      <c r="I107" s="1"/>
      <c r="J107" s="2"/>
      <c r="K107" s="2"/>
      <c r="L107" s="25">
        <v>247000</v>
      </c>
      <c r="M107" s="8"/>
      <c r="N107" s="2"/>
      <c r="O107" s="8"/>
    </row>
    <row r="108" spans="1:18" s="9" customFormat="1" ht="100" customHeight="1" x14ac:dyDescent="0.35">
      <c r="A108" s="1">
        <v>56067</v>
      </c>
      <c r="B108" s="1"/>
      <c r="C108" s="1" t="s">
        <v>21</v>
      </c>
      <c r="D108" s="1"/>
      <c r="E108" s="2"/>
      <c r="F108" s="1"/>
      <c r="G108" s="1"/>
      <c r="H108" s="1"/>
      <c r="I108" s="1"/>
      <c r="J108" s="2"/>
      <c r="K108" s="2"/>
      <c r="L108" s="25">
        <v>268000</v>
      </c>
      <c r="M108" s="8"/>
      <c r="N108" s="2">
        <v>287000</v>
      </c>
      <c r="O108" s="8"/>
    </row>
    <row r="109" spans="1:18" s="9" customFormat="1" ht="100" customHeight="1" x14ac:dyDescent="0.35">
      <c r="A109" s="13">
        <v>56070</v>
      </c>
      <c r="B109" s="13" t="e" vm="53">
        <v>#VALUE!</v>
      </c>
      <c r="C109" s="1" t="s">
        <v>20</v>
      </c>
      <c r="D109" s="1"/>
      <c r="E109" s="2">
        <v>116000</v>
      </c>
      <c r="F109" s="1"/>
      <c r="G109" s="1" t="s">
        <v>24</v>
      </c>
      <c r="H109" s="1" t="s">
        <v>20</v>
      </c>
      <c r="I109" s="7">
        <v>0.45</v>
      </c>
      <c r="J109" s="2">
        <f>+E109*1.19</f>
        <v>138040</v>
      </c>
      <c r="K109" s="2">
        <f>+J109/(1-I109)</f>
        <v>250981.81818181815</v>
      </c>
      <c r="L109" s="25">
        <v>267000</v>
      </c>
      <c r="M109" s="8">
        <f>IFERROR((L109-J109)/L109,0)</f>
        <v>0.48299625468164792</v>
      </c>
      <c r="N109" s="25">
        <v>267000</v>
      </c>
      <c r="O109" s="8">
        <f>IFERROR((N109-J109)/N109,0)</f>
        <v>0.48299625468164792</v>
      </c>
    </row>
    <row r="110" spans="1:18" s="33" customFormat="1" ht="100" customHeight="1" x14ac:dyDescent="0.35">
      <c r="A110" s="13">
        <v>56071</v>
      </c>
      <c r="B110" s="13" t="e" vm="54">
        <v>#VALUE!</v>
      </c>
      <c r="C110" s="1" t="s">
        <v>20</v>
      </c>
      <c r="D110" s="1"/>
      <c r="E110" s="2">
        <v>113000</v>
      </c>
      <c r="F110" s="1"/>
      <c r="G110" s="1" t="s">
        <v>24</v>
      </c>
      <c r="H110" s="1" t="s">
        <v>20</v>
      </c>
      <c r="I110" s="7">
        <v>0.45</v>
      </c>
      <c r="J110" s="2">
        <f>+E110*1.19</f>
        <v>134470</v>
      </c>
      <c r="K110" s="2">
        <f>+J110/(1-I110)</f>
        <v>244490.90909090906</v>
      </c>
      <c r="L110" s="25">
        <v>257000</v>
      </c>
      <c r="M110" s="8">
        <f>IFERROR((L110-J110)/L110,0)</f>
        <v>0.47677042801556418</v>
      </c>
      <c r="N110" s="25">
        <v>257000</v>
      </c>
      <c r="O110" s="8">
        <f>IFERROR((N110-J110)/N110,0)</f>
        <v>0.47677042801556418</v>
      </c>
      <c r="P110" s="9"/>
      <c r="Q110" s="9"/>
      <c r="R110" s="9"/>
    </row>
    <row r="111" spans="1:18" s="9" customFormat="1" ht="100" customHeight="1" x14ac:dyDescent="0.35">
      <c r="A111" s="1">
        <v>57017</v>
      </c>
      <c r="B111" s="1"/>
      <c r="C111" s="1" t="s">
        <v>21</v>
      </c>
      <c r="D111" s="1"/>
      <c r="E111" s="2"/>
      <c r="F111" s="1"/>
      <c r="G111" s="1"/>
      <c r="H111" s="1"/>
      <c r="I111" s="1"/>
      <c r="J111" s="2"/>
      <c r="K111" s="2"/>
      <c r="L111" s="25">
        <v>287000</v>
      </c>
      <c r="M111" s="8"/>
      <c r="N111" s="2"/>
      <c r="O111" s="8"/>
    </row>
    <row r="112" spans="1:18" s="9" customFormat="1" ht="100" customHeight="1" x14ac:dyDescent="0.35">
      <c r="A112" s="1">
        <v>57019</v>
      </c>
      <c r="B112" s="1"/>
      <c r="C112" s="1" t="s">
        <v>21</v>
      </c>
      <c r="D112" s="1"/>
      <c r="E112" s="2"/>
      <c r="F112" s="1"/>
      <c r="G112" s="1"/>
      <c r="H112" s="1"/>
      <c r="I112" s="1"/>
      <c r="J112" s="2"/>
      <c r="K112" s="2"/>
      <c r="L112" s="25">
        <v>278000</v>
      </c>
      <c r="M112" s="8"/>
      <c r="N112" s="2"/>
      <c r="O112" s="8"/>
    </row>
    <row r="113" spans="1:16" s="9" customFormat="1" ht="100" customHeight="1" x14ac:dyDescent="0.35">
      <c r="A113" s="1">
        <v>57032</v>
      </c>
      <c r="B113" s="1"/>
      <c r="C113" s="1" t="s">
        <v>48</v>
      </c>
      <c r="D113" s="1"/>
      <c r="E113" s="2"/>
      <c r="F113" s="1"/>
      <c r="G113" s="1"/>
      <c r="H113" s="1"/>
      <c r="I113" s="1"/>
      <c r="J113" s="2"/>
      <c r="K113" s="2"/>
      <c r="L113" s="25">
        <v>278000</v>
      </c>
      <c r="M113" s="8"/>
      <c r="N113" s="2">
        <v>287000</v>
      </c>
      <c r="O113" s="8"/>
    </row>
    <row r="114" spans="1:16" s="9" customFormat="1" ht="100" customHeight="1" x14ac:dyDescent="0.35">
      <c r="A114" s="1">
        <v>57046</v>
      </c>
      <c r="B114" s="1"/>
      <c r="C114" s="1" t="s">
        <v>28</v>
      </c>
      <c r="D114" s="1"/>
      <c r="E114" s="2">
        <v>336200</v>
      </c>
      <c r="F114" s="34" t="s">
        <v>29</v>
      </c>
      <c r="G114" s="1" t="s">
        <v>24</v>
      </c>
      <c r="H114" s="1" t="s">
        <v>28</v>
      </c>
      <c r="I114" s="7">
        <v>0.45</v>
      </c>
      <c r="J114" s="2">
        <f t="shared" ref="J114:J145" si="15">+E114*1.19</f>
        <v>400078</v>
      </c>
      <c r="K114" s="2">
        <f t="shared" ref="K114:K123" si="16">+J114/(1-I114)</f>
        <v>727414.54545454541</v>
      </c>
      <c r="L114" s="25">
        <v>667000</v>
      </c>
      <c r="M114" s="8">
        <f t="shared" ref="M114:M123" si="17">IFERROR((L114-J114)/L114,0)</f>
        <v>0.40018290854572713</v>
      </c>
      <c r="N114" s="2">
        <v>667000</v>
      </c>
      <c r="O114" s="8">
        <f t="shared" ref="O114:O123" si="18">IFERROR((N114-J114)/N114,0)</f>
        <v>0.40018290854572713</v>
      </c>
    </row>
    <row r="115" spans="1:16" s="9" customFormat="1" ht="100" customHeight="1" x14ac:dyDescent="0.35">
      <c r="A115" s="1">
        <v>57047</v>
      </c>
      <c r="B115" s="1"/>
      <c r="C115" s="1" t="s">
        <v>28</v>
      </c>
      <c r="D115" s="1"/>
      <c r="E115" s="2">
        <v>450000</v>
      </c>
      <c r="F115" s="34" t="s">
        <v>30</v>
      </c>
      <c r="G115" s="1" t="s">
        <v>24</v>
      </c>
      <c r="H115" s="1" t="s">
        <v>28</v>
      </c>
      <c r="I115" s="7">
        <v>0.45</v>
      </c>
      <c r="J115" s="2">
        <f t="shared" si="15"/>
        <v>535500</v>
      </c>
      <c r="K115" s="2">
        <f t="shared" si="16"/>
        <v>973636.36363636353</v>
      </c>
      <c r="L115" s="25">
        <v>895000</v>
      </c>
      <c r="M115" s="8">
        <f t="shared" si="17"/>
        <v>0.40167597765363128</v>
      </c>
      <c r="N115" s="2">
        <v>895000</v>
      </c>
      <c r="O115" s="8">
        <f t="shared" si="18"/>
        <v>0.40167597765363128</v>
      </c>
    </row>
    <row r="116" spans="1:16" s="9" customFormat="1" ht="100" customHeight="1" x14ac:dyDescent="0.35">
      <c r="A116" s="1">
        <v>57048</v>
      </c>
      <c r="B116" s="1"/>
      <c r="C116" s="1" t="s">
        <v>28</v>
      </c>
      <c r="D116" s="1"/>
      <c r="E116" s="2">
        <v>220000</v>
      </c>
      <c r="F116" s="34" t="s">
        <v>31</v>
      </c>
      <c r="G116" s="1" t="s">
        <v>24</v>
      </c>
      <c r="H116" s="1" t="s">
        <v>28</v>
      </c>
      <c r="I116" s="7">
        <v>0.45</v>
      </c>
      <c r="J116" s="2">
        <f t="shared" si="15"/>
        <v>261800</v>
      </c>
      <c r="K116" s="2">
        <f t="shared" si="16"/>
        <v>475999.99999999994</v>
      </c>
      <c r="L116" s="25">
        <v>476000</v>
      </c>
      <c r="M116" s="8">
        <f t="shared" si="17"/>
        <v>0.45</v>
      </c>
      <c r="N116" s="2">
        <v>476000</v>
      </c>
      <c r="O116" s="8">
        <f t="shared" si="18"/>
        <v>0.45</v>
      </c>
    </row>
    <row r="117" spans="1:16" s="9" customFormat="1" ht="100" customHeight="1" x14ac:dyDescent="0.35">
      <c r="A117" s="1">
        <v>57049</v>
      </c>
      <c r="B117" s="1"/>
      <c r="C117" s="1" t="s">
        <v>28</v>
      </c>
      <c r="D117" s="1"/>
      <c r="E117" s="2">
        <v>220000</v>
      </c>
      <c r="F117" s="34" t="s">
        <v>32</v>
      </c>
      <c r="G117" s="1" t="s">
        <v>24</v>
      </c>
      <c r="H117" s="1" t="s">
        <v>28</v>
      </c>
      <c r="I117" s="7">
        <v>0.45</v>
      </c>
      <c r="J117" s="2">
        <f t="shared" si="15"/>
        <v>261800</v>
      </c>
      <c r="K117" s="2">
        <f t="shared" si="16"/>
        <v>475999.99999999994</v>
      </c>
      <c r="L117" s="25">
        <v>476000</v>
      </c>
      <c r="M117" s="8">
        <f t="shared" si="17"/>
        <v>0.45</v>
      </c>
      <c r="N117" s="2">
        <v>476000</v>
      </c>
      <c r="O117" s="8">
        <f t="shared" si="18"/>
        <v>0.45</v>
      </c>
    </row>
    <row r="118" spans="1:16" s="9" customFormat="1" ht="100" customHeight="1" x14ac:dyDescent="0.35">
      <c r="A118" s="1">
        <v>57050</v>
      </c>
      <c r="B118" s="1"/>
      <c r="C118" s="1" t="s">
        <v>28</v>
      </c>
      <c r="D118" s="1"/>
      <c r="E118" s="2">
        <v>160000</v>
      </c>
      <c r="F118" s="34" t="s">
        <v>33</v>
      </c>
      <c r="G118" s="1" t="s">
        <v>24</v>
      </c>
      <c r="H118" s="1" t="s">
        <v>28</v>
      </c>
      <c r="I118" s="7">
        <v>0.45</v>
      </c>
      <c r="J118" s="2">
        <f t="shared" si="15"/>
        <v>190400</v>
      </c>
      <c r="K118" s="2">
        <f t="shared" si="16"/>
        <v>346181.81818181818</v>
      </c>
      <c r="L118" s="25">
        <v>347000</v>
      </c>
      <c r="M118" s="8">
        <f t="shared" si="17"/>
        <v>0.45129682997118153</v>
      </c>
      <c r="N118" s="2">
        <v>347000</v>
      </c>
      <c r="O118" s="8">
        <f t="shared" si="18"/>
        <v>0.45129682997118153</v>
      </c>
    </row>
    <row r="119" spans="1:16" s="9" customFormat="1" ht="100" customHeight="1" x14ac:dyDescent="0.35">
      <c r="A119" s="1">
        <v>57051</v>
      </c>
      <c r="B119" s="1"/>
      <c r="C119" s="1" t="s">
        <v>28</v>
      </c>
      <c r="D119" s="1"/>
      <c r="E119" s="2">
        <v>180000</v>
      </c>
      <c r="F119" s="34" t="s">
        <v>34</v>
      </c>
      <c r="G119" s="1" t="s">
        <v>24</v>
      </c>
      <c r="H119" s="1" t="s">
        <v>28</v>
      </c>
      <c r="I119" s="7">
        <v>0.45</v>
      </c>
      <c r="J119" s="2">
        <f t="shared" si="15"/>
        <v>214200</v>
      </c>
      <c r="K119" s="2">
        <f t="shared" si="16"/>
        <v>389454.54545454541</v>
      </c>
      <c r="L119" s="25">
        <v>387000</v>
      </c>
      <c r="M119" s="8">
        <f t="shared" si="17"/>
        <v>0.44651162790697674</v>
      </c>
      <c r="N119" s="2">
        <v>387000</v>
      </c>
      <c r="O119" s="8">
        <f t="shared" si="18"/>
        <v>0.44651162790697674</v>
      </c>
    </row>
    <row r="120" spans="1:16" s="9" customFormat="1" ht="100" customHeight="1" x14ac:dyDescent="0.35">
      <c r="A120" s="1">
        <v>57052</v>
      </c>
      <c r="B120" s="1"/>
      <c r="C120" s="1" t="s">
        <v>28</v>
      </c>
      <c r="D120" s="1"/>
      <c r="E120" s="2">
        <v>185000</v>
      </c>
      <c r="F120" s="34" t="s">
        <v>35</v>
      </c>
      <c r="G120" s="1" t="s">
        <v>24</v>
      </c>
      <c r="H120" s="1" t="s">
        <v>28</v>
      </c>
      <c r="I120" s="7">
        <v>0.45</v>
      </c>
      <c r="J120" s="2">
        <f t="shared" si="15"/>
        <v>220150</v>
      </c>
      <c r="K120" s="2">
        <f t="shared" si="16"/>
        <v>400272.72727272724</v>
      </c>
      <c r="L120" s="25">
        <v>397000</v>
      </c>
      <c r="M120" s="8">
        <f t="shared" si="17"/>
        <v>0.44546599496221662</v>
      </c>
      <c r="N120" s="2">
        <v>397000</v>
      </c>
      <c r="O120" s="8">
        <f t="shared" si="18"/>
        <v>0.44546599496221662</v>
      </c>
    </row>
    <row r="121" spans="1:16" s="9" customFormat="1" ht="100" customHeight="1" x14ac:dyDescent="0.35">
      <c r="A121" s="1">
        <v>57053</v>
      </c>
      <c r="B121" s="1"/>
      <c r="C121" s="1" t="s">
        <v>28</v>
      </c>
      <c r="D121" s="1"/>
      <c r="E121" s="2">
        <v>400000</v>
      </c>
      <c r="F121" s="34" t="s">
        <v>36</v>
      </c>
      <c r="G121" s="1" t="s">
        <v>24</v>
      </c>
      <c r="H121" s="1" t="s">
        <v>28</v>
      </c>
      <c r="I121" s="7">
        <v>0.45</v>
      </c>
      <c r="J121" s="2">
        <f t="shared" si="15"/>
        <v>476000</v>
      </c>
      <c r="K121" s="2">
        <f t="shared" si="16"/>
        <v>865454.54545454541</v>
      </c>
      <c r="L121" s="25">
        <v>787000</v>
      </c>
      <c r="M121" s="8">
        <f t="shared" si="17"/>
        <v>0.39517153748411687</v>
      </c>
      <c r="N121" s="2">
        <v>787000</v>
      </c>
      <c r="O121" s="8">
        <f t="shared" si="18"/>
        <v>0.39517153748411687</v>
      </c>
      <c r="P121" s="35"/>
    </row>
    <row r="122" spans="1:16" s="9" customFormat="1" ht="100" customHeight="1" x14ac:dyDescent="0.35">
      <c r="A122" s="1">
        <v>80322</v>
      </c>
      <c r="B122" s="1"/>
      <c r="C122" s="1" t="s">
        <v>21</v>
      </c>
      <c r="D122" s="1"/>
      <c r="E122" s="2">
        <v>167000</v>
      </c>
      <c r="F122" s="1"/>
      <c r="G122" s="1"/>
      <c r="H122" s="1"/>
      <c r="I122" s="7">
        <v>0.5</v>
      </c>
      <c r="J122" s="2">
        <f t="shared" si="15"/>
        <v>198730</v>
      </c>
      <c r="K122" s="2">
        <f t="shared" si="16"/>
        <v>397460</v>
      </c>
      <c r="L122" s="25">
        <v>378000</v>
      </c>
      <c r="M122" s="10">
        <f t="shared" si="17"/>
        <v>0.47425925925925927</v>
      </c>
      <c r="N122" s="2">
        <v>395000</v>
      </c>
      <c r="O122" s="10">
        <f t="shared" si="18"/>
        <v>0.49688607594936707</v>
      </c>
    </row>
    <row r="123" spans="1:16" s="9" customFormat="1" ht="100" customHeight="1" x14ac:dyDescent="0.35">
      <c r="A123" s="13">
        <v>80419</v>
      </c>
      <c r="B123" s="13"/>
      <c r="C123" s="1" t="s">
        <v>21</v>
      </c>
      <c r="D123" s="1"/>
      <c r="E123" s="14">
        <v>175219</v>
      </c>
      <c r="F123" s="13"/>
      <c r="G123" s="13" t="s">
        <v>23</v>
      </c>
      <c r="H123" s="13" t="s">
        <v>21</v>
      </c>
      <c r="I123" s="7">
        <v>0.5</v>
      </c>
      <c r="J123" s="2">
        <f t="shared" si="15"/>
        <v>208510.61</v>
      </c>
      <c r="K123" s="2">
        <f t="shared" si="16"/>
        <v>417021.22</v>
      </c>
      <c r="L123" s="25">
        <v>350000</v>
      </c>
      <c r="M123" s="10">
        <f t="shared" si="17"/>
        <v>0.40425540000000004</v>
      </c>
      <c r="N123" s="2"/>
      <c r="O123" s="8">
        <f t="shared" si="18"/>
        <v>0</v>
      </c>
    </row>
    <row r="124" spans="1:16" s="9" customFormat="1" ht="100" customHeight="1" x14ac:dyDescent="0.35">
      <c r="A124" s="1">
        <v>80422</v>
      </c>
      <c r="B124" s="1"/>
      <c r="C124" s="1" t="s">
        <v>21</v>
      </c>
      <c r="D124" s="1"/>
      <c r="E124" s="2"/>
      <c r="F124" s="1"/>
      <c r="G124" s="1"/>
      <c r="H124" s="1"/>
      <c r="I124" s="1"/>
      <c r="J124" s="2">
        <f t="shared" si="15"/>
        <v>0</v>
      </c>
      <c r="K124" s="2"/>
      <c r="L124" s="25"/>
      <c r="M124" s="8"/>
      <c r="N124" s="2"/>
      <c r="O124" s="8"/>
    </row>
    <row r="125" spans="1:16" s="9" customFormat="1" ht="100" customHeight="1" x14ac:dyDescent="0.35">
      <c r="A125" s="13">
        <v>80436</v>
      </c>
      <c r="B125" s="13"/>
      <c r="C125" s="1" t="s">
        <v>21</v>
      </c>
      <c r="D125" s="1"/>
      <c r="E125" s="14">
        <v>140402.5</v>
      </c>
      <c r="F125" s="13" t="s">
        <v>2</v>
      </c>
      <c r="G125" s="13" t="s">
        <v>23</v>
      </c>
      <c r="H125" s="13" t="s">
        <v>21</v>
      </c>
      <c r="I125" s="7">
        <v>0.5</v>
      </c>
      <c r="J125" s="2">
        <f t="shared" si="15"/>
        <v>167078.97500000001</v>
      </c>
      <c r="K125" s="2">
        <f>+J125/(1-I125)</f>
        <v>334157.95</v>
      </c>
      <c r="L125" s="25"/>
      <c r="M125" s="8">
        <f>IFERROR((L125-J125)/L125,0)</f>
        <v>0</v>
      </c>
      <c r="N125" s="2"/>
      <c r="O125" s="8">
        <f>IFERROR((N125-J125)/N125,0)</f>
        <v>0</v>
      </c>
    </row>
    <row r="126" spans="1:16" s="9" customFormat="1" ht="100" customHeight="1" x14ac:dyDescent="0.35">
      <c r="A126" s="13">
        <v>80505</v>
      </c>
      <c r="B126" s="13"/>
      <c r="C126" s="1" t="s">
        <v>21</v>
      </c>
      <c r="D126" s="1"/>
      <c r="E126" s="14">
        <v>149000</v>
      </c>
      <c r="F126" s="13"/>
      <c r="G126" s="13" t="s">
        <v>23</v>
      </c>
      <c r="H126" s="13" t="s">
        <v>21</v>
      </c>
      <c r="I126" s="7">
        <v>0.5</v>
      </c>
      <c r="J126" s="2">
        <f t="shared" si="15"/>
        <v>177310</v>
      </c>
      <c r="K126" s="2">
        <f>+J126/(1-I126)</f>
        <v>354620</v>
      </c>
      <c r="L126" s="25">
        <v>295000</v>
      </c>
      <c r="M126" s="10">
        <f>IFERROR((L126-J126)/L126,0)</f>
        <v>0.3989491525423729</v>
      </c>
      <c r="N126" s="2"/>
      <c r="O126" s="8">
        <f>IFERROR((N126-J126)/N126,0)</f>
        <v>0</v>
      </c>
    </row>
    <row r="127" spans="1:16" s="9" customFormat="1" ht="100" customHeight="1" x14ac:dyDescent="0.35">
      <c r="A127" s="1">
        <v>80505</v>
      </c>
      <c r="B127" s="1"/>
      <c r="C127" s="1" t="s">
        <v>21</v>
      </c>
      <c r="D127" s="1"/>
      <c r="E127" s="2"/>
      <c r="F127" s="1"/>
      <c r="G127" s="1"/>
      <c r="H127" s="1"/>
      <c r="I127" s="1"/>
      <c r="J127" s="2">
        <f t="shared" si="15"/>
        <v>0</v>
      </c>
      <c r="K127" s="2"/>
      <c r="L127" s="25"/>
      <c r="M127" s="8"/>
      <c r="N127" s="2"/>
      <c r="O127" s="8"/>
    </row>
    <row r="128" spans="1:16" s="9" customFormat="1" ht="100" customHeight="1" x14ac:dyDescent="0.35">
      <c r="A128" s="1">
        <v>80512</v>
      </c>
      <c r="B128" s="1"/>
      <c r="E128" s="2">
        <v>107000</v>
      </c>
      <c r="F128" s="1"/>
      <c r="G128" s="1" t="s">
        <v>23</v>
      </c>
      <c r="H128" s="1" t="s">
        <v>21</v>
      </c>
      <c r="I128" s="7">
        <v>0.5</v>
      </c>
      <c r="J128" s="2">
        <f t="shared" si="15"/>
        <v>127330</v>
      </c>
      <c r="K128" s="2">
        <f>+J128/(1-I128)</f>
        <v>254660</v>
      </c>
      <c r="L128" s="25">
        <v>254000</v>
      </c>
      <c r="M128" s="10">
        <f t="shared" ref="M128:M134" si="19">IFERROR((L128-J128)/L128,0)</f>
        <v>0.49870078740157481</v>
      </c>
      <c r="N128" s="2">
        <v>267000</v>
      </c>
      <c r="O128" s="10">
        <f t="shared" ref="O128:O134" si="20">IFERROR((N128-J128)/N128,0)</f>
        <v>0.52310861423220978</v>
      </c>
      <c r="P128" s="35"/>
    </row>
    <row r="129" spans="1:15" s="9" customFormat="1" ht="100" customHeight="1" x14ac:dyDescent="0.35">
      <c r="A129" s="13">
        <v>80516</v>
      </c>
      <c r="B129" s="13"/>
      <c r="C129" s="1" t="s">
        <v>21</v>
      </c>
      <c r="D129" s="1"/>
      <c r="E129" s="14">
        <v>125442</v>
      </c>
      <c r="F129" s="13" t="s">
        <v>8</v>
      </c>
      <c r="G129" s="13" t="s">
        <v>23</v>
      </c>
      <c r="H129" s="13" t="s">
        <v>21</v>
      </c>
      <c r="I129" s="7">
        <v>0.5</v>
      </c>
      <c r="J129" s="2">
        <f t="shared" si="15"/>
        <v>149275.97999999998</v>
      </c>
      <c r="K129" s="2">
        <f>+J129/(1-I129)</f>
        <v>298551.95999999996</v>
      </c>
      <c r="L129" s="25"/>
      <c r="M129" s="8">
        <f t="shared" si="19"/>
        <v>0</v>
      </c>
      <c r="N129" s="2"/>
      <c r="O129" s="8">
        <f t="shared" si="20"/>
        <v>0</v>
      </c>
    </row>
    <row r="130" spans="1:15" s="9" customFormat="1" ht="100" customHeight="1" x14ac:dyDescent="0.35">
      <c r="A130" s="1">
        <v>80517</v>
      </c>
      <c r="B130" s="1"/>
      <c r="C130" s="1" t="s">
        <v>21</v>
      </c>
      <c r="D130" s="1"/>
      <c r="E130" s="2">
        <v>166200</v>
      </c>
      <c r="F130" s="1"/>
      <c r="G130" s="1"/>
      <c r="H130" s="1"/>
      <c r="I130" s="7">
        <v>0.5</v>
      </c>
      <c r="J130" s="2">
        <f t="shared" si="15"/>
        <v>197778</v>
      </c>
      <c r="K130" s="2">
        <f>+J130/(1-I130)</f>
        <v>395556</v>
      </c>
      <c r="L130" s="25">
        <v>387000</v>
      </c>
      <c r="M130" s="10">
        <f t="shared" si="19"/>
        <v>0.48894573643410855</v>
      </c>
      <c r="N130" s="2">
        <v>397000</v>
      </c>
      <c r="O130" s="10">
        <f t="shared" si="20"/>
        <v>0.50181863979848862</v>
      </c>
    </row>
    <row r="131" spans="1:15" s="9" customFormat="1" ht="100" customHeight="1" x14ac:dyDescent="0.35">
      <c r="A131" s="1">
        <v>80523</v>
      </c>
      <c r="B131" s="1"/>
      <c r="C131" s="1" t="s">
        <v>21</v>
      </c>
      <c r="D131" s="1"/>
      <c r="E131" s="2">
        <v>175000</v>
      </c>
      <c r="F131" s="1"/>
      <c r="G131" s="1"/>
      <c r="H131" s="1"/>
      <c r="I131" s="7">
        <v>0.45</v>
      </c>
      <c r="J131" s="2">
        <f t="shared" si="15"/>
        <v>208250</v>
      </c>
      <c r="K131" s="2">
        <v>387000</v>
      </c>
      <c r="L131" s="25">
        <v>378000</v>
      </c>
      <c r="M131" s="10">
        <f t="shared" si="19"/>
        <v>0.44907407407407407</v>
      </c>
      <c r="N131" s="2">
        <v>393000</v>
      </c>
      <c r="O131" s="10">
        <f t="shared" si="20"/>
        <v>0.47010178117048346</v>
      </c>
    </row>
    <row r="132" spans="1:15" s="9" customFormat="1" ht="100" customHeight="1" x14ac:dyDescent="0.35">
      <c r="A132" s="1">
        <v>80528</v>
      </c>
      <c r="B132" s="1"/>
      <c r="C132" s="1" t="s">
        <v>21</v>
      </c>
      <c r="D132" s="1"/>
      <c r="E132" s="2">
        <v>101475</v>
      </c>
      <c r="F132" s="1"/>
      <c r="G132" s="1"/>
      <c r="H132" s="1"/>
      <c r="I132" s="7">
        <v>0.5</v>
      </c>
      <c r="J132" s="2">
        <f t="shared" si="15"/>
        <v>120755.25</v>
      </c>
      <c r="K132" s="2">
        <f>+J132/(1-I132)</f>
        <v>241510.5</v>
      </c>
      <c r="L132" s="25">
        <v>257000</v>
      </c>
      <c r="M132" s="10">
        <f t="shared" si="19"/>
        <v>0.53013521400778207</v>
      </c>
      <c r="N132" s="2">
        <v>287000</v>
      </c>
      <c r="O132" s="10">
        <f t="shared" si="20"/>
        <v>0.57925000000000004</v>
      </c>
    </row>
    <row r="133" spans="1:15" s="9" customFormat="1" ht="100" customHeight="1" x14ac:dyDescent="0.35">
      <c r="A133" s="13">
        <v>80529</v>
      </c>
      <c r="B133" s="13"/>
      <c r="C133" s="1" t="s">
        <v>21</v>
      </c>
      <c r="D133" s="1"/>
      <c r="E133" s="14">
        <v>38967.75</v>
      </c>
      <c r="F133" s="13" t="s">
        <v>14</v>
      </c>
      <c r="G133" s="13" t="s">
        <v>23</v>
      </c>
      <c r="H133" s="13" t="s">
        <v>21</v>
      </c>
      <c r="I133" s="7">
        <v>0.5</v>
      </c>
      <c r="J133" s="2">
        <f t="shared" si="15"/>
        <v>46371.622499999998</v>
      </c>
      <c r="K133" s="2">
        <f>+J133/(1-I133)</f>
        <v>92743.244999999995</v>
      </c>
      <c r="L133" s="25"/>
      <c r="M133" s="8">
        <f t="shared" si="19"/>
        <v>0</v>
      </c>
      <c r="N133" s="2"/>
      <c r="O133" s="8">
        <f t="shared" si="20"/>
        <v>0</v>
      </c>
    </row>
    <row r="134" spans="1:15" s="9" customFormat="1" ht="100" customHeight="1" x14ac:dyDescent="0.35">
      <c r="A134" s="13">
        <v>80531</v>
      </c>
      <c r="B134" s="13"/>
      <c r="C134" s="1" t="s">
        <v>21</v>
      </c>
      <c r="D134" s="1"/>
      <c r="E134" s="14">
        <v>140262</v>
      </c>
      <c r="F134" s="13" t="s">
        <v>10</v>
      </c>
      <c r="G134" s="13" t="s">
        <v>23</v>
      </c>
      <c r="H134" s="13" t="s">
        <v>21</v>
      </c>
      <c r="I134" s="7">
        <v>0.5</v>
      </c>
      <c r="J134" s="2">
        <f t="shared" si="15"/>
        <v>166911.78</v>
      </c>
      <c r="K134" s="2">
        <f>+J134/(1-I134)</f>
        <v>333823.56</v>
      </c>
      <c r="L134" s="25"/>
      <c r="M134" s="8">
        <f t="shared" si="19"/>
        <v>0</v>
      </c>
      <c r="N134" s="2"/>
      <c r="O134" s="8">
        <f t="shared" si="20"/>
        <v>0</v>
      </c>
    </row>
    <row r="135" spans="1:15" s="9" customFormat="1" ht="100" customHeight="1" x14ac:dyDescent="0.35">
      <c r="A135" s="1">
        <v>80538</v>
      </c>
      <c r="B135" s="1"/>
      <c r="C135" s="1" t="s">
        <v>20</v>
      </c>
      <c r="D135" s="1"/>
      <c r="E135" s="2"/>
      <c r="F135" s="1"/>
      <c r="G135" s="1"/>
      <c r="H135" s="1"/>
      <c r="I135" s="1"/>
      <c r="J135" s="2">
        <f t="shared" si="15"/>
        <v>0</v>
      </c>
      <c r="K135" s="2"/>
      <c r="L135" s="25"/>
      <c r="M135" s="8"/>
      <c r="N135" s="2"/>
      <c r="O135" s="8"/>
    </row>
    <row r="136" spans="1:15" s="9" customFormat="1" ht="100" customHeight="1" x14ac:dyDescent="0.35">
      <c r="A136" s="1">
        <v>80538</v>
      </c>
      <c r="B136" s="1"/>
      <c r="C136" s="1" t="s">
        <v>20</v>
      </c>
      <c r="D136" s="1"/>
      <c r="E136" s="2">
        <v>220000</v>
      </c>
      <c r="F136" s="36"/>
      <c r="G136" s="1" t="s">
        <v>24</v>
      </c>
      <c r="H136" s="1" t="s">
        <v>20</v>
      </c>
      <c r="I136" s="7">
        <v>0.5</v>
      </c>
      <c r="J136" s="2">
        <f t="shared" si="15"/>
        <v>261800</v>
      </c>
      <c r="K136" s="2">
        <f t="shared" ref="K136:K148" si="21">+J136/(1-I136)</f>
        <v>523600</v>
      </c>
      <c r="L136" s="25">
        <v>556000</v>
      </c>
      <c r="M136" s="10">
        <f t="shared" ref="M136:M148" si="22">IFERROR((L136-J136)/L136,0)</f>
        <v>0.52913669064748203</v>
      </c>
      <c r="N136" s="2"/>
      <c r="O136" s="10">
        <f t="shared" ref="O136:O148" si="23">IFERROR((N136-J136)/N136,0)</f>
        <v>0</v>
      </c>
    </row>
    <row r="137" spans="1:15" s="9" customFormat="1" ht="100" customHeight="1" x14ac:dyDescent="0.35">
      <c r="A137" s="13">
        <v>80541</v>
      </c>
      <c r="B137" s="13"/>
      <c r="C137" s="1" t="s">
        <v>21</v>
      </c>
      <c r="D137" s="1"/>
      <c r="E137" s="14">
        <v>147201</v>
      </c>
      <c r="F137" s="13" t="s">
        <v>11</v>
      </c>
      <c r="G137" s="13" t="s">
        <v>23</v>
      </c>
      <c r="H137" s="13" t="s">
        <v>21</v>
      </c>
      <c r="I137" s="7">
        <v>0.5</v>
      </c>
      <c r="J137" s="2">
        <f t="shared" si="15"/>
        <v>175169.19</v>
      </c>
      <c r="K137" s="2">
        <f t="shared" si="21"/>
        <v>350338.38</v>
      </c>
      <c r="L137" s="25"/>
      <c r="M137" s="8">
        <f t="shared" si="22"/>
        <v>0</v>
      </c>
      <c r="N137" s="2"/>
      <c r="O137" s="8">
        <f t="shared" si="23"/>
        <v>0</v>
      </c>
    </row>
    <row r="138" spans="1:15" s="9" customFormat="1" ht="100" customHeight="1" x14ac:dyDescent="0.35">
      <c r="A138" s="13">
        <v>80541</v>
      </c>
      <c r="B138" s="13"/>
      <c r="C138" s="1" t="s">
        <v>21</v>
      </c>
      <c r="D138" s="1"/>
      <c r="E138" s="14">
        <v>157562</v>
      </c>
      <c r="F138" s="13"/>
      <c r="G138" s="13" t="s">
        <v>23</v>
      </c>
      <c r="H138" s="13" t="s">
        <v>21</v>
      </c>
      <c r="I138" s="7">
        <v>0.5</v>
      </c>
      <c r="J138" s="2">
        <f t="shared" si="15"/>
        <v>187498.78</v>
      </c>
      <c r="K138" s="2">
        <f t="shared" si="21"/>
        <v>374997.56</v>
      </c>
      <c r="L138" s="25">
        <v>325000</v>
      </c>
      <c r="M138" s="10">
        <f t="shared" si="22"/>
        <v>0.42308067692307694</v>
      </c>
      <c r="N138" s="2"/>
      <c r="O138" s="8">
        <f t="shared" si="23"/>
        <v>0</v>
      </c>
    </row>
    <row r="139" spans="1:15" s="9" customFormat="1" ht="100" customHeight="1" x14ac:dyDescent="0.35">
      <c r="A139" s="1">
        <v>80545</v>
      </c>
      <c r="B139" s="1"/>
      <c r="C139" s="1" t="s">
        <v>21</v>
      </c>
      <c r="D139" s="1"/>
      <c r="E139" s="2">
        <v>168000</v>
      </c>
      <c r="F139" s="1"/>
      <c r="G139" s="1"/>
      <c r="H139" s="1"/>
      <c r="I139" s="7">
        <v>0.5</v>
      </c>
      <c r="J139" s="2">
        <f t="shared" si="15"/>
        <v>199920</v>
      </c>
      <c r="K139" s="2">
        <f t="shared" si="21"/>
        <v>399840</v>
      </c>
      <c r="L139" s="25">
        <v>378000</v>
      </c>
      <c r="M139" s="10">
        <f t="shared" si="22"/>
        <v>0.47111111111111109</v>
      </c>
      <c r="N139" s="2">
        <v>395000</v>
      </c>
      <c r="O139" s="10">
        <f t="shared" si="23"/>
        <v>0.49387341772151899</v>
      </c>
    </row>
    <row r="140" spans="1:15" s="9" customFormat="1" ht="100" customHeight="1" x14ac:dyDescent="0.35">
      <c r="A140" s="13">
        <v>80555</v>
      </c>
      <c r="B140" s="13"/>
      <c r="C140" s="1" t="s">
        <v>21</v>
      </c>
      <c r="D140" s="1"/>
      <c r="E140" s="14">
        <v>31253.26</v>
      </c>
      <c r="F140" s="13" t="s">
        <v>7</v>
      </c>
      <c r="G140" s="13" t="s">
        <v>23</v>
      </c>
      <c r="H140" s="13" t="s">
        <v>21</v>
      </c>
      <c r="I140" s="7">
        <v>0.5</v>
      </c>
      <c r="J140" s="2">
        <f t="shared" si="15"/>
        <v>37191.379399999998</v>
      </c>
      <c r="K140" s="2">
        <f t="shared" si="21"/>
        <v>74382.758799999996</v>
      </c>
      <c r="L140" s="25"/>
      <c r="M140" s="8">
        <f t="shared" si="22"/>
        <v>0</v>
      </c>
      <c r="N140" s="2"/>
      <c r="O140" s="8">
        <f t="shared" si="23"/>
        <v>0</v>
      </c>
    </row>
    <row r="141" spans="1:15" s="9" customFormat="1" ht="100" customHeight="1" x14ac:dyDescent="0.35">
      <c r="A141" s="13">
        <v>80558</v>
      </c>
      <c r="B141" s="13"/>
      <c r="C141" s="1" t="s">
        <v>21</v>
      </c>
      <c r="D141" s="1"/>
      <c r="E141" s="14">
        <v>141728.25</v>
      </c>
      <c r="F141" s="13" t="s">
        <v>4</v>
      </c>
      <c r="G141" s="13" t="s">
        <v>23</v>
      </c>
      <c r="H141" s="13" t="s">
        <v>21</v>
      </c>
      <c r="I141" s="7">
        <v>0.5</v>
      </c>
      <c r="J141" s="2">
        <f t="shared" si="15"/>
        <v>168656.61749999999</v>
      </c>
      <c r="K141" s="2">
        <f t="shared" si="21"/>
        <v>337313.23499999999</v>
      </c>
      <c r="L141" s="25"/>
      <c r="M141" s="8">
        <f t="shared" si="22"/>
        <v>0</v>
      </c>
      <c r="N141" s="2"/>
      <c r="O141" s="8">
        <f t="shared" si="23"/>
        <v>0</v>
      </c>
    </row>
    <row r="142" spans="1:15" s="9" customFormat="1" ht="100" customHeight="1" x14ac:dyDescent="0.35">
      <c r="A142" s="13">
        <v>80559</v>
      </c>
      <c r="B142" s="13"/>
      <c r="C142" s="1" t="s">
        <v>21</v>
      </c>
      <c r="D142" s="1"/>
      <c r="E142" s="14">
        <v>144143</v>
      </c>
      <c r="F142" s="13" t="s">
        <v>3</v>
      </c>
      <c r="G142" s="13" t="s">
        <v>23</v>
      </c>
      <c r="H142" s="13" t="s">
        <v>21</v>
      </c>
      <c r="I142" s="7">
        <v>0.5</v>
      </c>
      <c r="J142" s="2">
        <f t="shared" si="15"/>
        <v>171530.16999999998</v>
      </c>
      <c r="K142" s="2">
        <f t="shared" si="21"/>
        <v>343060.33999999997</v>
      </c>
      <c r="L142" s="25"/>
      <c r="M142" s="8">
        <f t="shared" si="22"/>
        <v>0</v>
      </c>
      <c r="N142" s="2"/>
      <c r="O142" s="8">
        <f t="shared" si="23"/>
        <v>0</v>
      </c>
    </row>
    <row r="143" spans="1:15" s="9" customFormat="1" ht="100" customHeight="1" x14ac:dyDescent="0.35">
      <c r="A143" s="13">
        <v>80560</v>
      </c>
      <c r="B143" s="13"/>
      <c r="C143" s="1" t="s">
        <v>21</v>
      </c>
      <c r="D143" s="1"/>
      <c r="E143" s="14">
        <v>168837</v>
      </c>
      <c r="F143" s="13" t="s">
        <v>9</v>
      </c>
      <c r="G143" s="13" t="s">
        <v>23</v>
      </c>
      <c r="H143" s="13" t="s">
        <v>21</v>
      </c>
      <c r="I143" s="7">
        <v>0.5</v>
      </c>
      <c r="J143" s="2">
        <f t="shared" si="15"/>
        <v>200916.03</v>
      </c>
      <c r="K143" s="2">
        <f t="shared" si="21"/>
        <v>401832.06</v>
      </c>
      <c r="L143" s="25"/>
      <c r="M143" s="8">
        <f t="shared" si="22"/>
        <v>0</v>
      </c>
      <c r="N143" s="2"/>
      <c r="O143" s="8">
        <f t="shared" si="23"/>
        <v>0</v>
      </c>
    </row>
    <row r="144" spans="1:15" s="9" customFormat="1" ht="100" customHeight="1" x14ac:dyDescent="0.35">
      <c r="A144" s="13">
        <v>80561</v>
      </c>
      <c r="B144" s="13"/>
      <c r="C144" s="1" t="s">
        <v>21</v>
      </c>
      <c r="D144" s="1"/>
      <c r="E144" s="14">
        <v>99470.9</v>
      </c>
      <c r="F144" s="13" t="s">
        <v>6</v>
      </c>
      <c r="G144" s="13" t="s">
        <v>23</v>
      </c>
      <c r="H144" s="13" t="s">
        <v>21</v>
      </c>
      <c r="I144" s="7">
        <v>0.5</v>
      </c>
      <c r="J144" s="2">
        <f t="shared" si="15"/>
        <v>118370.37099999998</v>
      </c>
      <c r="K144" s="2">
        <f t="shared" si="21"/>
        <v>236740.74199999997</v>
      </c>
      <c r="L144" s="25"/>
      <c r="M144" s="8">
        <f t="shared" si="22"/>
        <v>0</v>
      </c>
      <c r="N144" s="2"/>
      <c r="O144" s="8">
        <f t="shared" si="23"/>
        <v>0</v>
      </c>
    </row>
    <row r="145" spans="1:18" s="9" customFormat="1" ht="100" customHeight="1" x14ac:dyDescent="0.35">
      <c r="A145" s="13">
        <v>80564</v>
      </c>
      <c r="B145" s="13"/>
      <c r="C145" s="1" t="s">
        <v>21</v>
      </c>
      <c r="D145" s="1"/>
      <c r="E145" s="14">
        <v>163759.48000000001</v>
      </c>
      <c r="F145" s="13" t="s">
        <v>12</v>
      </c>
      <c r="G145" s="13" t="s">
        <v>23</v>
      </c>
      <c r="H145" s="13" t="s">
        <v>21</v>
      </c>
      <c r="I145" s="7">
        <v>0.5</v>
      </c>
      <c r="J145" s="2">
        <f t="shared" si="15"/>
        <v>194873.7812</v>
      </c>
      <c r="K145" s="2">
        <f t="shared" si="21"/>
        <v>389747.5624</v>
      </c>
      <c r="L145" s="25"/>
      <c r="M145" s="8">
        <f t="shared" si="22"/>
        <v>0</v>
      </c>
      <c r="N145" s="2"/>
      <c r="O145" s="8">
        <f t="shared" si="23"/>
        <v>0</v>
      </c>
    </row>
    <row r="146" spans="1:18" s="9" customFormat="1" ht="100" customHeight="1" x14ac:dyDescent="0.35">
      <c r="A146" s="13">
        <v>80565</v>
      </c>
      <c r="B146" s="13"/>
      <c r="C146" s="1" t="s">
        <v>21</v>
      </c>
      <c r="D146" s="1"/>
      <c r="E146" s="14">
        <v>104500.45</v>
      </c>
      <c r="F146" s="13" t="s">
        <v>13</v>
      </c>
      <c r="G146" s="13" t="s">
        <v>23</v>
      </c>
      <c r="H146" s="13" t="s">
        <v>21</v>
      </c>
      <c r="I146" s="7">
        <v>0.5</v>
      </c>
      <c r="J146" s="2">
        <f t="shared" ref="J146:J174" si="24">+E146*1.19</f>
        <v>124355.5355</v>
      </c>
      <c r="K146" s="2">
        <f t="shared" si="21"/>
        <v>248711.071</v>
      </c>
      <c r="L146" s="25"/>
      <c r="M146" s="8">
        <f t="shared" si="22"/>
        <v>0</v>
      </c>
      <c r="N146" s="2"/>
      <c r="O146" s="8">
        <f t="shared" si="23"/>
        <v>0</v>
      </c>
    </row>
    <row r="147" spans="1:18" s="9" customFormat="1" ht="100" customHeight="1" x14ac:dyDescent="0.35">
      <c r="A147" s="1">
        <v>80568</v>
      </c>
      <c r="B147" s="1"/>
      <c r="C147" s="1" t="s">
        <v>21</v>
      </c>
      <c r="D147" s="1"/>
      <c r="E147" s="2">
        <v>234817</v>
      </c>
      <c r="F147" s="1"/>
      <c r="G147" s="13" t="s">
        <v>23</v>
      </c>
      <c r="H147" s="13" t="s">
        <v>21</v>
      </c>
      <c r="I147" s="7">
        <v>0.5</v>
      </c>
      <c r="J147" s="2">
        <f t="shared" si="24"/>
        <v>279432.23</v>
      </c>
      <c r="K147" s="2">
        <f t="shared" si="21"/>
        <v>558864.46</v>
      </c>
      <c r="L147" s="25">
        <v>395000</v>
      </c>
      <c r="M147" s="8">
        <f t="shared" si="22"/>
        <v>0.29257663291139246</v>
      </c>
      <c r="N147" s="25">
        <v>457000</v>
      </c>
      <c r="O147" s="8">
        <f t="shared" si="23"/>
        <v>0.38855091903719918</v>
      </c>
    </row>
    <row r="148" spans="1:18" s="9" customFormat="1" ht="100" customHeight="1" x14ac:dyDescent="0.35">
      <c r="A148" s="1">
        <v>80569</v>
      </c>
      <c r="B148" s="1"/>
      <c r="C148" s="1" t="s">
        <v>21</v>
      </c>
      <c r="D148" s="1"/>
      <c r="E148" s="2">
        <v>223301</v>
      </c>
      <c r="F148" s="1"/>
      <c r="G148" s="13" t="s">
        <v>23</v>
      </c>
      <c r="H148" s="13" t="s">
        <v>21</v>
      </c>
      <c r="I148" s="7">
        <v>0.5</v>
      </c>
      <c r="J148" s="2">
        <f t="shared" si="24"/>
        <v>265728.19</v>
      </c>
      <c r="K148" s="2">
        <f t="shared" si="21"/>
        <v>531456.38</v>
      </c>
      <c r="L148" s="25">
        <v>387000</v>
      </c>
      <c r="M148" s="8">
        <f t="shared" si="22"/>
        <v>0.31336385012919898</v>
      </c>
      <c r="N148" s="25">
        <v>438000</v>
      </c>
      <c r="O148" s="8">
        <f t="shared" si="23"/>
        <v>0.39331463470319633</v>
      </c>
    </row>
    <row r="149" spans="1:18" s="9" customFormat="1" ht="100" customHeight="1" x14ac:dyDescent="0.35">
      <c r="A149" s="1">
        <v>80570</v>
      </c>
      <c r="B149" s="1"/>
      <c r="C149" s="1" t="s">
        <v>21</v>
      </c>
      <c r="D149" s="1"/>
      <c r="E149" s="2"/>
      <c r="F149" s="1"/>
      <c r="G149" s="1"/>
      <c r="H149" s="1"/>
      <c r="I149" s="1"/>
      <c r="J149" s="2">
        <f t="shared" si="24"/>
        <v>0</v>
      </c>
      <c r="K149" s="2"/>
      <c r="L149" s="25"/>
      <c r="M149" s="8"/>
      <c r="N149" s="2"/>
      <c r="O149" s="8"/>
      <c r="Q149" s="33"/>
      <c r="R149" s="33"/>
    </row>
    <row r="150" spans="1:18" s="9" customFormat="1" ht="100" customHeight="1" x14ac:dyDescent="0.35">
      <c r="A150" s="37">
        <v>80571</v>
      </c>
      <c r="B150" s="37"/>
      <c r="C150" s="1" t="e">
        <v>#N/A</v>
      </c>
      <c r="D150" s="1"/>
      <c r="E150" s="38">
        <v>77000</v>
      </c>
      <c r="F150" s="37"/>
      <c r="G150" s="39" t="s">
        <v>23</v>
      </c>
      <c r="H150" s="39" t="s">
        <v>21</v>
      </c>
      <c r="I150" s="40">
        <v>0.5</v>
      </c>
      <c r="J150" s="38">
        <f t="shared" si="24"/>
        <v>91630</v>
      </c>
      <c r="K150" s="38">
        <f t="shared" ref="K150:K157" si="25">+J150/(1-I150)</f>
        <v>183260</v>
      </c>
      <c r="L150" s="25">
        <v>195000</v>
      </c>
      <c r="M150" s="41">
        <f t="shared" ref="M150:M174" si="26">IFERROR((L150-J150)/L150,0)</f>
        <v>0.53010256410256407</v>
      </c>
      <c r="N150" s="38">
        <v>187000</v>
      </c>
      <c r="O150" s="41">
        <f>IFERROR((N150-J150)/N150,0)</f>
        <v>0.51</v>
      </c>
      <c r="P150" s="42">
        <f>+L150-J150</f>
        <v>103370</v>
      </c>
    </row>
    <row r="151" spans="1:18" s="9" customFormat="1" ht="100" customHeight="1" x14ac:dyDescent="0.35">
      <c r="A151" s="37">
        <v>80572</v>
      </c>
      <c r="B151" s="37"/>
      <c r="C151" s="1" t="s">
        <v>21</v>
      </c>
      <c r="D151" s="1"/>
      <c r="E151" s="38">
        <v>86000</v>
      </c>
      <c r="F151" s="37"/>
      <c r="G151" s="39" t="s">
        <v>23</v>
      </c>
      <c r="H151" s="39" t="s">
        <v>21</v>
      </c>
      <c r="I151" s="40">
        <v>0.5</v>
      </c>
      <c r="J151" s="38">
        <f t="shared" si="24"/>
        <v>102340</v>
      </c>
      <c r="K151" s="38">
        <f t="shared" si="25"/>
        <v>204680</v>
      </c>
      <c r="L151" s="25">
        <v>217000</v>
      </c>
      <c r="M151" s="41">
        <f t="shared" si="26"/>
        <v>0.5283870967741936</v>
      </c>
      <c r="N151" s="38">
        <v>217000</v>
      </c>
      <c r="O151" s="41">
        <f>IFERROR((N151-J151)/N151,0)</f>
        <v>0.5283870967741936</v>
      </c>
      <c r="P151" s="15"/>
    </row>
    <row r="152" spans="1:18" s="9" customFormat="1" ht="100" customHeight="1" x14ac:dyDescent="0.35">
      <c r="A152" s="1">
        <v>80572</v>
      </c>
      <c r="B152" s="1"/>
      <c r="C152" s="1" t="s">
        <v>21</v>
      </c>
      <c r="D152" s="1"/>
      <c r="E152" s="2">
        <v>86000</v>
      </c>
      <c r="F152" s="36"/>
      <c r="G152" s="1" t="s">
        <v>39</v>
      </c>
      <c r="H152" s="1" t="s">
        <v>21</v>
      </c>
      <c r="I152" s="7">
        <v>0.5</v>
      </c>
      <c r="J152" s="2">
        <f t="shared" si="24"/>
        <v>102340</v>
      </c>
      <c r="K152" s="2">
        <f t="shared" si="25"/>
        <v>204680</v>
      </c>
      <c r="L152" s="25">
        <v>237000</v>
      </c>
      <c r="M152" s="10">
        <f t="shared" si="26"/>
        <v>0.56818565400843879</v>
      </c>
      <c r="N152" s="2">
        <v>278000</v>
      </c>
      <c r="O152" s="10">
        <f>IFERROR((N152-J152)/N152,0)</f>
        <v>0.63187050359712227</v>
      </c>
    </row>
    <row r="153" spans="1:18" s="9" customFormat="1" ht="100" customHeight="1" x14ac:dyDescent="0.35">
      <c r="A153" s="1">
        <v>80573</v>
      </c>
      <c r="B153" s="1"/>
      <c r="C153" s="1" t="s">
        <v>21</v>
      </c>
      <c r="D153" s="1"/>
      <c r="E153" s="2">
        <v>100000</v>
      </c>
      <c r="F153" s="1"/>
      <c r="G153" s="1" t="s">
        <v>23</v>
      </c>
      <c r="H153" s="1" t="s">
        <v>21</v>
      </c>
      <c r="I153" s="7">
        <v>0.5</v>
      </c>
      <c r="J153" s="2">
        <f t="shared" si="24"/>
        <v>119000</v>
      </c>
      <c r="K153" s="2">
        <f t="shared" si="25"/>
        <v>238000</v>
      </c>
      <c r="L153" s="25">
        <v>245000</v>
      </c>
      <c r="M153" s="10">
        <f t="shared" si="26"/>
        <v>0.51428571428571423</v>
      </c>
      <c r="N153" s="2"/>
      <c r="O153" s="8"/>
    </row>
    <row r="154" spans="1:18" s="9" customFormat="1" ht="100" customHeight="1" x14ac:dyDescent="0.35">
      <c r="A154" s="17">
        <v>80574</v>
      </c>
      <c r="B154" s="17"/>
      <c r="C154" s="1" t="s">
        <v>21</v>
      </c>
      <c r="D154" s="1"/>
      <c r="E154" s="27">
        <v>124900</v>
      </c>
      <c r="F154" s="28"/>
      <c r="G154" s="29" t="s">
        <v>39</v>
      </c>
      <c r="H154" s="29" t="s">
        <v>38</v>
      </c>
      <c r="I154" s="30">
        <v>0.5</v>
      </c>
      <c r="J154" s="27">
        <f t="shared" si="24"/>
        <v>148631</v>
      </c>
      <c r="K154" s="27">
        <f t="shared" si="25"/>
        <v>297262</v>
      </c>
      <c r="L154" s="25">
        <v>295000</v>
      </c>
      <c r="M154" s="32">
        <f t="shared" si="26"/>
        <v>0.49616610169491526</v>
      </c>
      <c r="N154" s="31">
        <v>315000</v>
      </c>
      <c r="O154" s="32">
        <f t="shared" ref="O154:O174" si="27">IFERROR((N154-J154)/N154,0)</f>
        <v>0.5281555555555556</v>
      </c>
    </row>
    <row r="155" spans="1:18" s="9" customFormat="1" ht="100" customHeight="1" x14ac:dyDescent="0.35">
      <c r="A155" s="17">
        <v>80575</v>
      </c>
      <c r="B155" s="17"/>
      <c r="C155" s="1" t="s">
        <v>21</v>
      </c>
      <c r="D155" s="1"/>
      <c r="E155" s="27">
        <v>155900</v>
      </c>
      <c r="F155" s="28"/>
      <c r="G155" s="29" t="s">
        <v>39</v>
      </c>
      <c r="H155" s="29" t="s">
        <v>38</v>
      </c>
      <c r="I155" s="30">
        <v>0.5</v>
      </c>
      <c r="J155" s="27">
        <f t="shared" si="24"/>
        <v>185521</v>
      </c>
      <c r="K155" s="27">
        <f t="shared" si="25"/>
        <v>371042</v>
      </c>
      <c r="L155" s="25">
        <v>347000</v>
      </c>
      <c r="M155" s="32">
        <f t="shared" si="26"/>
        <v>0.46535734870317003</v>
      </c>
      <c r="N155" s="31">
        <v>365000</v>
      </c>
      <c r="O155" s="32">
        <f t="shared" si="27"/>
        <v>0.49172328767123286</v>
      </c>
    </row>
    <row r="156" spans="1:18" s="9" customFormat="1" ht="100" customHeight="1" x14ac:dyDescent="0.35">
      <c r="A156" s="17">
        <v>80576</v>
      </c>
      <c r="B156" s="17"/>
      <c r="C156" s="1" t="s">
        <v>21</v>
      </c>
      <c r="D156" s="1"/>
      <c r="E156" s="27">
        <v>137900</v>
      </c>
      <c r="F156" s="28"/>
      <c r="G156" s="29" t="s">
        <v>39</v>
      </c>
      <c r="H156" s="29" t="s">
        <v>38</v>
      </c>
      <c r="I156" s="30">
        <v>0.5</v>
      </c>
      <c r="J156" s="27">
        <f t="shared" si="24"/>
        <v>164101</v>
      </c>
      <c r="K156" s="27">
        <f t="shared" si="25"/>
        <v>328202</v>
      </c>
      <c r="L156" s="25">
        <v>295000</v>
      </c>
      <c r="M156" s="32">
        <f t="shared" si="26"/>
        <v>0.44372542372881357</v>
      </c>
      <c r="N156" s="31"/>
      <c r="O156" s="32">
        <f t="shared" si="27"/>
        <v>0</v>
      </c>
    </row>
    <row r="157" spans="1:18" s="9" customFormat="1" ht="100" customHeight="1" x14ac:dyDescent="0.35">
      <c r="A157" s="1">
        <v>80577</v>
      </c>
      <c r="B157" s="1"/>
      <c r="C157" s="1" t="s">
        <v>20</v>
      </c>
      <c r="D157" s="1"/>
      <c r="E157" s="2">
        <v>142500</v>
      </c>
      <c r="F157" s="36"/>
      <c r="G157" s="1" t="s">
        <v>24</v>
      </c>
      <c r="H157" s="1" t="s">
        <v>20</v>
      </c>
      <c r="I157" s="7">
        <v>0.5</v>
      </c>
      <c r="J157" s="2">
        <f t="shared" si="24"/>
        <v>169575</v>
      </c>
      <c r="K157" s="2">
        <f t="shared" si="25"/>
        <v>339150</v>
      </c>
      <c r="L157" s="25">
        <v>295000</v>
      </c>
      <c r="M157" s="10">
        <f t="shared" si="26"/>
        <v>0.42516949152542372</v>
      </c>
      <c r="N157" s="2"/>
      <c r="O157" s="10">
        <f t="shared" si="27"/>
        <v>0</v>
      </c>
    </row>
    <row r="158" spans="1:18" s="9" customFormat="1" ht="100" customHeight="1" x14ac:dyDescent="0.35">
      <c r="A158" s="1">
        <v>80578</v>
      </c>
      <c r="B158" s="1"/>
      <c r="C158" s="1"/>
      <c r="D158" s="1"/>
      <c r="E158" s="2"/>
      <c r="F158" s="1"/>
      <c r="G158" s="1"/>
      <c r="H158" s="1"/>
      <c r="I158" s="1"/>
      <c r="J158" s="2">
        <f t="shared" si="24"/>
        <v>0</v>
      </c>
      <c r="K158" s="2">
        <v>325000</v>
      </c>
      <c r="L158" s="25"/>
      <c r="M158" s="10">
        <f t="shared" si="26"/>
        <v>0</v>
      </c>
      <c r="N158" s="2"/>
      <c r="O158" s="10">
        <f t="shared" si="27"/>
        <v>0</v>
      </c>
      <c r="R158" s="9">
        <f>+R157-R156</f>
        <v>0</v>
      </c>
    </row>
    <row r="159" spans="1:18" s="9" customFormat="1" ht="100" customHeight="1" x14ac:dyDescent="0.35">
      <c r="A159" s="1">
        <v>80579</v>
      </c>
      <c r="B159" s="1"/>
      <c r="C159" s="1"/>
      <c r="D159" s="1"/>
      <c r="E159" s="2"/>
      <c r="F159" s="1"/>
      <c r="G159" s="1"/>
      <c r="H159" s="1"/>
      <c r="I159" s="1"/>
      <c r="J159" s="2">
        <f t="shared" si="24"/>
        <v>0</v>
      </c>
      <c r="K159" s="2">
        <v>95000</v>
      </c>
      <c r="L159" s="25"/>
      <c r="M159" s="10">
        <f t="shared" si="26"/>
        <v>0</v>
      </c>
      <c r="N159" s="2"/>
      <c r="O159" s="10">
        <f t="shared" si="27"/>
        <v>0</v>
      </c>
      <c r="R159" s="9">
        <v>378000</v>
      </c>
    </row>
    <row r="160" spans="1:18" s="9" customFormat="1" ht="100" customHeight="1" x14ac:dyDescent="0.35">
      <c r="A160" s="1">
        <v>80580</v>
      </c>
      <c r="B160" s="1"/>
      <c r="C160" s="1"/>
      <c r="D160" s="1"/>
      <c r="E160" s="2"/>
      <c r="F160" s="1"/>
      <c r="G160" s="1"/>
      <c r="H160" s="1"/>
      <c r="I160" s="1"/>
      <c r="J160" s="2">
        <f t="shared" si="24"/>
        <v>0</v>
      </c>
      <c r="K160" s="2">
        <v>295000</v>
      </c>
      <c r="L160" s="25"/>
      <c r="M160" s="10">
        <f t="shared" si="26"/>
        <v>0</v>
      </c>
      <c r="N160" s="2"/>
      <c r="O160" s="10">
        <f t="shared" si="27"/>
        <v>0</v>
      </c>
      <c r="R160" s="9">
        <f>+R159*1.19</f>
        <v>449820</v>
      </c>
    </row>
    <row r="161" spans="1:18" s="9" customFormat="1" ht="100" customHeight="1" x14ac:dyDescent="0.35">
      <c r="A161" s="1">
        <v>80581</v>
      </c>
      <c r="B161" s="1"/>
      <c r="C161" s="1"/>
      <c r="D161" s="1"/>
      <c r="E161" s="2"/>
      <c r="F161" s="1"/>
      <c r="G161" s="1" t="s">
        <v>23</v>
      </c>
      <c r="H161" s="1" t="s">
        <v>21</v>
      </c>
      <c r="I161" s="1"/>
      <c r="J161" s="2">
        <f t="shared" si="24"/>
        <v>0</v>
      </c>
      <c r="K161" s="2">
        <v>327000</v>
      </c>
      <c r="L161" s="25"/>
      <c r="M161" s="10">
        <f t="shared" si="26"/>
        <v>0</v>
      </c>
      <c r="N161" s="2"/>
      <c r="O161" s="10">
        <f t="shared" si="27"/>
        <v>0</v>
      </c>
      <c r="R161" s="9">
        <v>187000</v>
      </c>
    </row>
    <row r="162" spans="1:18" s="9" customFormat="1" ht="100" customHeight="1" x14ac:dyDescent="0.35">
      <c r="A162" s="1">
        <v>80582</v>
      </c>
      <c r="B162" s="1"/>
      <c r="C162" s="1"/>
      <c r="D162" s="1"/>
      <c r="E162" s="2"/>
      <c r="F162" s="1"/>
      <c r="G162" s="1"/>
      <c r="H162" s="1"/>
      <c r="I162" s="1"/>
      <c r="J162" s="2">
        <f t="shared" si="24"/>
        <v>0</v>
      </c>
      <c r="K162" s="2"/>
      <c r="L162" s="25"/>
      <c r="M162" s="10">
        <f t="shared" si="26"/>
        <v>0</v>
      </c>
      <c r="N162" s="2"/>
      <c r="O162" s="10">
        <f t="shared" si="27"/>
        <v>0</v>
      </c>
      <c r="R162" s="9">
        <f>+R161/R160</f>
        <v>0.41572184429327286</v>
      </c>
    </row>
    <row r="163" spans="1:18" s="9" customFormat="1" ht="100" customHeight="1" x14ac:dyDescent="0.35">
      <c r="A163" s="1">
        <v>80583</v>
      </c>
      <c r="B163" s="1"/>
      <c r="C163" s="1"/>
      <c r="D163" s="1"/>
      <c r="E163" s="2"/>
      <c r="F163" s="1"/>
      <c r="G163" s="1"/>
      <c r="H163" s="1"/>
      <c r="I163" s="1"/>
      <c r="J163" s="2">
        <f t="shared" si="24"/>
        <v>0</v>
      </c>
      <c r="K163" s="2"/>
      <c r="L163" s="25"/>
      <c r="M163" s="10">
        <f t="shared" si="26"/>
        <v>0</v>
      </c>
      <c r="N163" s="2"/>
      <c r="O163" s="10">
        <f t="shared" si="27"/>
        <v>0</v>
      </c>
    </row>
    <row r="164" spans="1:18" s="9" customFormat="1" ht="100" customHeight="1" x14ac:dyDescent="0.35">
      <c r="A164" s="1">
        <v>80584</v>
      </c>
      <c r="B164" s="1"/>
      <c r="C164" s="1"/>
      <c r="D164" s="1"/>
      <c r="E164" s="2"/>
      <c r="F164" s="1"/>
      <c r="G164" s="1"/>
      <c r="H164" s="1"/>
      <c r="I164" s="1"/>
      <c r="J164" s="2">
        <f t="shared" si="24"/>
        <v>0</v>
      </c>
      <c r="K164" s="2"/>
      <c r="L164" s="25"/>
      <c r="M164" s="10">
        <f t="shared" si="26"/>
        <v>0</v>
      </c>
      <c r="N164" s="2"/>
      <c r="O164" s="10">
        <f t="shared" si="27"/>
        <v>0</v>
      </c>
    </row>
    <row r="165" spans="1:18" s="9" customFormat="1" ht="100" customHeight="1" x14ac:dyDescent="0.35">
      <c r="A165" s="1">
        <v>80586</v>
      </c>
      <c r="B165" s="6" t="s">
        <v>52</v>
      </c>
      <c r="C165" s="1" t="s">
        <v>21</v>
      </c>
      <c r="D165" s="1"/>
      <c r="E165" s="2">
        <v>108600</v>
      </c>
      <c r="F165" s="1"/>
      <c r="G165" s="1"/>
      <c r="H165" s="1"/>
      <c r="I165" s="7">
        <v>0.4</v>
      </c>
      <c r="J165" s="2">
        <f t="shared" si="24"/>
        <v>129234</v>
      </c>
      <c r="K165" s="2">
        <f t="shared" ref="K165:K174" si="28">+J165/(1-I165)</f>
        <v>215390</v>
      </c>
      <c r="L165" s="25">
        <v>257001</v>
      </c>
      <c r="M165" s="8">
        <f t="shared" si="26"/>
        <v>0.49714592550223541</v>
      </c>
      <c r="N165" s="2">
        <v>267001</v>
      </c>
      <c r="O165" s="8">
        <f t="shared" si="27"/>
        <v>0.5159793409013449</v>
      </c>
    </row>
    <row r="166" spans="1:18" s="9" customFormat="1" ht="100" customHeight="1" x14ac:dyDescent="0.35">
      <c r="A166" s="1">
        <v>80587</v>
      </c>
      <c r="B166" s="6" t="s">
        <v>53</v>
      </c>
      <c r="C166" s="1" t="s">
        <v>21</v>
      </c>
      <c r="D166" s="1"/>
      <c r="E166" s="2">
        <v>146000</v>
      </c>
      <c r="F166" s="1"/>
      <c r="G166" s="1"/>
      <c r="H166" s="1"/>
      <c r="I166" s="7">
        <v>0.4</v>
      </c>
      <c r="J166" s="2">
        <f t="shared" si="24"/>
        <v>173740</v>
      </c>
      <c r="K166" s="2">
        <f t="shared" si="28"/>
        <v>289566.66666666669</v>
      </c>
      <c r="L166" s="25">
        <v>235000</v>
      </c>
      <c r="M166" s="8">
        <f t="shared" si="26"/>
        <v>0.26068085106382977</v>
      </c>
      <c r="N166" s="2">
        <v>267002</v>
      </c>
      <c r="O166" s="8">
        <f t="shared" si="27"/>
        <v>0.34929326372087099</v>
      </c>
    </row>
    <row r="167" spans="1:18" s="9" customFormat="1" ht="100" customHeight="1" x14ac:dyDescent="0.35">
      <c r="A167" s="1">
        <v>80588</v>
      </c>
      <c r="B167" s="6" t="s">
        <v>54</v>
      </c>
      <c r="C167" s="1" t="s">
        <v>21</v>
      </c>
      <c r="D167" s="1"/>
      <c r="E167" s="2">
        <v>109000</v>
      </c>
      <c r="F167" s="1"/>
      <c r="G167" s="1"/>
      <c r="H167" s="1"/>
      <c r="I167" s="7">
        <v>0.4</v>
      </c>
      <c r="J167" s="2">
        <f t="shared" si="24"/>
        <v>129710</v>
      </c>
      <c r="K167" s="2">
        <f t="shared" si="28"/>
        <v>216183.33333333334</v>
      </c>
      <c r="L167" s="25">
        <v>197000</v>
      </c>
      <c r="M167" s="8">
        <f t="shared" si="26"/>
        <v>0.34157360406091369</v>
      </c>
      <c r="N167" s="2">
        <v>267003</v>
      </c>
      <c r="O167" s="8">
        <f t="shared" si="27"/>
        <v>0.51420021497885793</v>
      </c>
    </row>
    <row r="168" spans="1:18" ht="100" customHeight="1" x14ac:dyDescent="0.35">
      <c r="A168" s="1">
        <v>80589</v>
      </c>
      <c r="B168" s="6" t="s">
        <v>55</v>
      </c>
      <c r="C168" s="1" t="s">
        <v>21</v>
      </c>
      <c r="D168" s="1"/>
      <c r="E168" s="2">
        <v>109000</v>
      </c>
      <c r="F168" s="1"/>
      <c r="G168" s="1"/>
      <c r="H168" s="1"/>
      <c r="I168" s="7">
        <v>0.4</v>
      </c>
      <c r="J168" s="2">
        <f t="shared" si="24"/>
        <v>129710</v>
      </c>
      <c r="K168" s="2">
        <f t="shared" si="28"/>
        <v>216183.33333333334</v>
      </c>
      <c r="L168" s="25">
        <v>197000</v>
      </c>
      <c r="M168" s="8">
        <f t="shared" si="26"/>
        <v>0.34157360406091369</v>
      </c>
      <c r="N168" s="2">
        <v>267004</v>
      </c>
      <c r="O168" s="8">
        <f t="shared" si="27"/>
        <v>0.51420203442645052</v>
      </c>
      <c r="P168" s="9"/>
      <c r="Q168" s="9"/>
      <c r="R168" s="9"/>
    </row>
    <row r="169" spans="1:18" s="9" customFormat="1" ht="100" customHeight="1" x14ac:dyDescent="0.35">
      <c r="A169" s="1">
        <v>80590</v>
      </c>
      <c r="B169" s="6" t="s">
        <v>56</v>
      </c>
      <c r="C169" s="1" t="s">
        <v>21</v>
      </c>
      <c r="D169" s="1"/>
      <c r="E169" s="2">
        <v>144000</v>
      </c>
      <c r="F169" s="1"/>
      <c r="G169" s="1"/>
      <c r="H169" s="1"/>
      <c r="I169" s="7">
        <v>0.4</v>
      </c>
      <c r="J169" s="2">
        <f t="shared" si="24"/>
        <v>171360</v>
      </c>
      <c r="K169" s="2">
        <f t="shared" si="28"/>
        <v>285600</v>
      </c>
      <c r="L169" s="25">
        <v>267000</v>
      </c>
      <c r="M169" s="8">
        <f t="shared" si="26"/>
        <v>0.35820224719101124</v>
      </c>
      <c r="N169" s="2">
        <v>285000</v>
      </c>
      <c r="O169" s="8">
        <f t="shared" si="27"/>
        <v>0.39873684210526317</v>
      </c>
    </row>
    <row r="170" spans="1:18" s="9" customFormat="1" ht="100" customHeight="1" x14ac:dyDescent="0.35">
      <c r="A170" s="1">
        <v>90001</v>
      </c>
      <c r="B170" s="1"/>
      <c r="C170" s="1" t="s">
        <v>21</v>
      </c>
      <c r="D170" s="1"/>
      <c r="E170" s="2">
        <v>16100</v>
      </c>
      <c r="F170" s="1" t="s">
        <v>43</v>
      </c>
      <c r="G170" s="1"/>
      <c r="H170" s="1"/>
      <c r="I170" s="7">
        <v>0.5</v>
      </c>
      <c r="J170" s="2">
        <f t="shared" si="24"/>
        <v>19159</v>
      </c>
      <c r="K170" s="2">
        <f t="shared" si="28"/>
        <v>38318</v>
      </c>
      <c r="L170" s="25">
        <v>40000</v>
      </c>
      <c r="M170" s="10">
        <f t="shared" si="26"/>
        <v>0.52102499999999996</v>
      </c>
      <c r="N170" s="2"/>
      <c r="O170" s="10">
        <f t="shared" si="27"/>
        <v>0</v>
      </c>
    </row>
    <row r="171" spans="1:18" s="9" customFormat="1" ht="100" customHeight="1" x14ac:dyDescent="0.35">
      <c r="A171" s="1">
        <v>90004</v>
      </c>
      <c r="B171" s="1"/>
      <c r="C171" s="1" t="s">
        <v>21</v>
      </c>
      <c r="D171" s="1"/>
      <c r="E171" s="2">
        <v>20000</v>
      </c>
      <c r="F171" s="1" t="s">
        <v>44</v>
      </c>
      <c r="G171" s="1"/>
      <c r="H171" s="1"/>
      <c r="I171" s="7">
        <v>0.5</v>
      </c>
      <c r="J171" s="2">
        <f t="shared" si="24"/>
        <v>23800</v>
      </c>
      <c r="K171" s="2">
        <f t="shared" si="28"/>
        <v>47600</v>
      </c>
      <c r="L171" s="25">
        <v>50000</v>
      </c>
      <c r="M171" s="10">
        <f t="shared" si="26"/>
        <v>0.52400000000000002</v>
      </c>
      <c r="N171" s="2"/>
      <c r="O171" s="10">
        <f t="shared" si="27"/>
        <v>0</v>
      </c>
    </row>
    <row r="172" spans="1:18" s="9" customFormat="1" ht="100" customHeight="1" x14ac:dyDescent="0.35">
      <c r="A172" s="1">
        <v>90007</v>
      </c>
      <c r="B172" s="1"/>
      <c r="C172" s="1" t="s">
        <v>21</v>
      </c>
      <c r="D172" s="1"/>
      <c r="E172" s="2">
        <v>11000</v>
      </c>
      <c r="F172" s="1" t="s">
        <v>45</v>
      </c>
      <c r="G172" s="1"/>
      <c r="H172" s="1"/>
      <c r="I172" s="7">
        <v>0.5</v>
      </c>
      <c r="J172" s="2">
        <f t="shared" si="24"/>
        <v>13090</v>
      </c>
      <c r="K172" s="2">
        <f t="shared" si="28"/>
        <v>26180</v>
      </c>
      <c r="L172" s="25">
        <v>30000</v>
      </c>
      <c r="M172" s="10">
        <f t="shared" si="26"/>
        <v>0.56366666666666665</v>
      </c>
      <c r="N172" s="2"/>
      <c r="O172" s="10">
        <f t="shared" si="27"/>
        <v>0</v>
      </c>
    </row>
    <row r="173" spans="1:18" s="9" customFormat="1" ht="100" customHeight="1" x14ac:dyDescent="0.35">
      <c r="A173" s="1" t="s">
        <v>42</v>
      </c>
      <c r="B173" s="1"/>
      <c r="C173" s="1" t="e">
        <v>#N/A</v>
      </c>
      <c r="D173" s="1"/>
      <c r="E173" s="2">
        <v>24800</v>
      </c>
      <c r="F173" s="1"/>
      <c r="G173" s="1"/>
      <c r="H173" s="1"/>
      <c r="I173" s="7">
        <v>0.5</v>
      </c>
      <c r="J173" s="2">
        <f t="shared" si="24"/>
        <v>29512</v>
      </c>
      <c r="K173" s="2">
        <f t="shared" si="28"/>
        <v>59024</v>
      </c>
      <c r="L173" s="25">
        <v>65000</v>
      </c>
      <c r="M173" s="10">
        <f t="shared" si="26"/>
        <v>0.54596923076923076</v>
      </c>
      <c r="N173" s="2"/>
      <c r="O173" s="10">
        <f t="shared" si="27"/>
        <v>0</v>
      </c>
    </row>
    <row r="174" spans="1:18" s="9" customFormat="1" ht="100" customHeight="1" x14ac:dyDescent="0.35">
      <c r="A174" s="1" t="s">
        <v>41</v>
      </c>
      <c r="B174" s="1"/>
      <c r="C174" s="1" t="e">
        <v>#N/A</v>
      </c>
      <c r="D174" s="1"/>
      <c r="E174" s="2">
        <v>41000</v>
      </c>
      <c r="F174" s="1"/>
      <c r="G174" s="1"/>
      <c r="H174" s="1" t="s">
        <v>21</v>
      </c>
      <c r="I174" s="7">
        <v>0.5</v>
      </c>
      <c r="J174" s="2">
        <f t="shared" si="24"/>
        <v>48790</v>
      </c>
      <c r="K174" s="2">
        <f t="shared" si="28"/>
        <v>97580</v>
      </c>
      <c r="L174" s="25">
        <v>120000</v>
      </c>
      <c r="M174" s="10">
        <f t="shared" si="26"/>
        <v>0.5934166666666667</v>
      </c>
      <c r="N174" s="2">
        <v>130000</v>
      </c>
      <c r="O174" s="10">
        <f t="shared" si="27"/>
        <v>0.62469230769230766</v>
      </c>
    </row>
    <row r="175" spans="1:18" s="9" customFormat="1" ht="100" customHeight="1" x14ac:dyDescent="0.35">
      <c r="A175" s="1" t="s">
        <v>37</v>
      </c>
      <c r="B175" s="1"/>
      <c r="C175" s="1" t="e">
        <v>#N/A</v>
      </c>
      <c r="D175" s="1"/>
      <c r="E175" s="2"/>
      <c r="F175" s="1"/>
      <c r="G175" s="1"/>
      <c r="H175" s="1"/>
      <c r="I175" s="1"/>
      <c r="J175" s="2"/>
      <c r="K175" s="2"/>
      <c r="L175" s="25">
        <v>295000</v>
      </c>
      <c r="M175" s="8"/>
      <c r="N175" s="2">
        <v>345000</v>
      </c>
      <c r="O175" s="8"/>
    </row>
    <row r="176" spans="1:18" ht="100" customHeight="1" x14ac:dyDescent="0.35">
      <c r="B176" s="6"/>
      <c r="D176" s="1"/>
      <c r="E176" s="2"/>
      <c r="F176" s="1"/>
      <c r="G176" s="1"/>
      <c r="H176" s="1"/>
      <c r="I176" s="7"/>
      <c r="J176" s="2"/>
      <c r="K176" s="2"/>
      <c r="L176" s="25"/>
      <c r="M176" s="8"/>
      <c r="N176" s="2"/>
      <c r="O176" s="8"/>
    </row>
    <row r="177" spans="2:15" ht="100" customHeight="1" x14ac:dyDescent="0.35">
      <c r="B177" s="6"/>
      <c r="D177" s="1"/>
      <c r="E177" s="2"/>
      <c r="F177" s="1"/>
      <c r="G177" s="1"/>
      <c r="H177" s="1"/>
      <c r="I177" s="7"/>
      <c r="J177" s="2"/>
      <c r="K177" s="2"/>
      <c r="L177" s="25"/>
      <c r="M177" s="8"/>
      <c r="N177" s="2"/>
      <c r="O177" s="8"/>
    </row>
    <row r="178" spans="2:15" ht="100" customHeight="1" x14ac:dyDescent="0.35"/>
    <row r="179" spans="2:15" ht="100" customHeight="1" x14ac:dyDescent="0.35"/>
    <row r="180" spans="2:15" ht="100" customHeight="1" x14ac:dyDescent="0.35"/>
    <row r="181" spans="2:15" ht="100" customHeight="1" x14ac:dyDescent="0.35"/>
    <row r="182" spans="2:15" ht="100" customHeight="1" x14ac:dyDescent="0.35"/>
    <row r="183" spans="2:15" ht="100" customHeight="1" x14ac:dyDescent="0.35"/>
    <row r="184" spans="2:15" ht="100" customHeight="1" x14ac:dyDescent="0.35"/>
    <row r="185" spans="2:15" ht="100" customHeight="1" x14ac:dyDescent="0.35"/>
    <row r="186" spans="2:15" ht="100" customHeight="1" x14ac:dyDescent="0.35"/>
    <row r="187" spans="2:15" ht="100" customHeight="1" x14ac:dyDescent="0.35"/>
    <row r="188" spans="2:15" ht="100" customHeight="1" x14ac:dyDescent="0.35"/>
    <row r="189" spans="2:15" ht="100" customHeight="1" x14ac:dyDescent="0.35"/>
    <row r="190" spans="2:15" ht="100" customHeight="1" x14ac:dyDescent="0.35"/>
    <row r="191" spans="2:15" ht="100" customHeight="1" x14ac:dyDescent="0.35"/>
    <row r="192" spans="2:15" ht="100" customHeight="1" x14ac:dyDescent="0.35"/>
    <row r="193" ht="100" customHeight="1" x14ac:dyDescent="0.35"/>
    <row r="194" ht="100" customHeight="1" x14ac:dyDescent="0.35"/>
    <row r="195" ht="100" customHeight="1" x14ac:dyDescent="0.35"/>
    <row r="196" ht="100" customHeight="1" x14ac:dyDescent="0.35"/>
    <row r="197" ht="100" customHeight="1" x14ac:dyDescent="0.35"/>
    <row r="198" ht="100" customHeight="1" x14ac:dyDescent="0.35"/>
    <row r="199" ht="100" customHeight="1" x14ac:dyDescent="0.35"/>
    <row r="200" ht="100" customHeight="1" x14ac:dyDescent="0.35"/>
    <row r="201" ht="100" customHeight="1" x14ac:dyDescent="0.35"/>
    <row r="202" ht="100" customHeight="1" x14ac:dyDescent="0.35"/>
    <row r="203" ht="100" customHeight="1" x14ac:dyDescent="0.35"/>
    <row r="204" ht="100" customHeight="1" x14ac:dyDescent="0.35"/>
    <row r="205" ht="100" customHeight="1" x14ac:dyDescent="0.35"/>
    <row r="206" ht="100" customHeight="1" x14ac:dyDescent="0.35"/>
    <row r="207" ht="100" customHeight="1" x14ac:dyDescent="0.35"/>
    <row r="208" ht="100" customHeight="1" x14ac:dyDescent="0.35"/>
    <row r="209" ht="100" customHeight="1" x14ac:dyDescent="0.35"/>
    <row r="210" ht="100" customHeight="1" x14ac:dyDescent="0.35"/>
    <row r="211" ht="100" customHeight="1" x14ac:dyDescent="0.35"/>
    <row r="212" ht="100" customHeight="1" x14ac:dyDescent="0.35"/>
    <row r="213" ht="100" customHeight="1" x14ac:dyDescent="0.35"/>
    <row r="214" ht="100" customHeight="1" x14ac:dyDescent="0.35"/>
    <row r="215" ht="100" customHeight="1" x14ac:dyDescent="0.35"/>
    <row r="216" ht="100" customHeight="1" x14ac:dyDescent="0.35"/>
    <row r="217" ht="100" customHeight="1" x14ac:dyDescent="0.35"/>
    <row r="218" ht="100" customHeight="1" x14ac:dyDescent="0.35"/>
    <row r="219" ht="100" customHeight="1" x14ac:dyDescent="0.35"/>
    <row r="220" ht="100" customHeight="1" x14ac:dyDescent="0.35"/>
    <row r="221" ht="100" customHeight="1" x14ac:dyDescent="0.35"/>
    <row r="222" ht="100" customHeight="1" x14ac:dyDescent="0.35"/>
    <row r="223" ht="100" customHeight="1" x14ac:dyDescent="0.35"/>
    <row r="224" ht="100" customHeight="1" x14ac:dyDescent="0.35"/>
    <row r="225" ht="100" customHeight="1" x14ac:dyDescent="0.35"/>
    <row r="226" ht="100" customHeight="1" x14ac:dyDescent="0.35"/>
    <row r="227" ht="100" customHeight="1" x14ac:dyDescent="0.35"/>
    <row r="228" ht="100" customHeight="1" x14ac:dyDescent="0.35"/>
    <row r="229" ht="100" customHeight="1" x14ac:dyDescent="0.35"/>
    <row r="230" ht="100" customHeight="1" x14ac:dyDescent="0.35"/>
    <row r="231" ht="100" customHeight="1" x14ac:dyDescent="0.35"/>
    <row r="232" ht="100" customHeight="1" x14ac:dyDescent="0.35"/>
  </sheetData>
  <sheetProtection formatCells="0" formatColumns="0" formatRows="0" insertColumns="0" insertRows="0" insertHyperlinks="0" deleteColumns="0" deleteRows="0" sort="0" autoFilter="0" pivotTables="0"/>
  <autoFilter ref="A1:P1" xr:uid="{00000000-0001-0000-0000-000000000000}"/>
  <sortState xmlns:xlrd2="http://schemas.microsoft.com/office/spreadsheetml/2017/richdata2" ref="A2:R175">
    <sortCondition ref="A2:A175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63A-DF11-4A17-847E-E4FA51F6DF87}">
  <dimension ref="A1:R198"/>
  <sheetViews>
    <sheetView tabSelected="1" zoomScale="80" zoomScaleNormal="8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baseColWidth="10" defaultColWidth="9.1796875" defaultRowHeight="23.5" x14ac:dyDescent="0.55000000000000004"/>
  <cols>
    <col min="1" max="1" width="20" style="1" bestFit="1" customWidth="1"/>
    <col min="2" max="2" width="26.26953125" style="43" customWidth="1"/>
    <col min="3" max="3" width="14.26953125" style="1" hidden="1" customWidth="1"/>
    <col min="4" max="4" width="19" style="43" hidden="1" customWidth="1"/>
    <col min="5" max="5" width="17.7265625" style="44" bestFit="1" customWidth="1"/>
    <col min="6" max="6" width="19.26953125" style="43" bestFit="1" customWidth="1"/>
    <col min="7" max="7" width="9.453125" style="43" bestFit="1" customWidth="1"/>
    <col min="8" max="8" width="16.453125" style="43" bestFit="1" customWidth="1"/>
    <col min="9" max="9" width="22.54296875" style="43" bestFit="1" customWidth="1"/>
    <col min="10" max="10" width="15.7265625" style="44" bestFit="1" customWidth="1"/>
    <col min="11" max="11" width="25.453125" style="44" bestFit="1" customWidth="1"/>
    <col min="12" max="12" width="28.7265625" style="64" bestFit="1" customWidth="1"/>
    <col min="13" max="13" width="14.453125" style="65" bestFit="1" customWidth="1"/>
    <col min="14" max="14" width="28.1796875" style="44" bestFit="1" customWidth="1"/>
    <col min="15" max="15" width="14.7265625" style="65" bestFit="1" customWidth="1"/>
    <col min="16" max="16" width="8.54296875" style="19" bestFit="1" customWidth="1"/>
    <col min="17" max="17" width="9.1796875" style="19"/>
    <col min="18" max="18" width="16.453125" style="19" bestFit="1" customWidth="1"/>
    <col min="19" max="16384" width="9.1796875" style="19"/>
  </cols>
  <sheetData>
    <row r="1" spans="1:15" s="1" customFormat="1" x14ac:dyDescent="0.35">
      <c r="A1" s="59" t="s">
        <v>0</v>
      </c>
      <c r="B1" s="59" t="s">
        <v>46</v>
      </c>
      <c r="C1" s="59" t="s">
        <v>47</v>
      </c>
      <c r="D1" s="59" t="s">
        <v>50</v>
      </c>
      <c r="E1" s="60" t="s">
        <v>49</v>
      </c>
      <c r="F1" s="59" t="s">
        <v>1</v>
      </c>
      <c r="G1" s="59" t="s">
        <v>22</v>
      </c>
      <c r="H1" s="59" t="s">
        <v>19</v>
      </c>
      <c r="I1" s="59" t="s">
        <v>15</v>
      </c>
      <c r="J1" s="60" t="s">
        <v>25</v>
      </c>
      <c r="K1" s="59" t="s">
        <v>16</v>
      </c>
      <c r="L1" s="61" t="s">
        <v>18</v>
      </c>
      <c r="M1" s="62" t="s">
        <v>26</v>
      </c>
      <c r="N1" s="60" t="s">
        <v>17</v>
      </c>
      <c r="O1" s="62" t="s">
        <v>27</v>
      </c>
    </row>
    <row r="2" spans="1:15" s="9" customFormat="1" ht="100" customHeight="1" x14ac:dyDescent="0.35">
      <c r="A2" s="1">
        <v>8000</v>
      </c>
      <c r="B2" s="6" t="s">
        <v>56</v>
      </c>
      <c r="C2" s="1" t="s">
        <v>21</v>
      </c>
      <c r="D2" s="1"/>
      <c r="E2" s="2">
        <v>286000</v>
      </c>
      <c r="F2" s="1"/>
      <c r="G2" s="1"/>
      <c r="H2" s="1"/>
      <c r="I2" s="7">
        <v>0.4</v>
      </c>
      <c r="J2" s="2">
        <f>+E2*1.19</f>
        <v>340340</v>
      </c>
      <c r="K2" s="2">
        <f>+J2/(1-I2)</f>
        <v>567233.33333333337</v>
      </c>
      <c r="L2" s="61">
        <v>550000</v>
      </c>
      <c r="M2" s="10">
        <f>IFERROR((L2-J2)/L2,0)</f>
        <v>0.38119999999999998</v>
      </c>
      <c r="N2" s="2">
        <v>267004</v>
      </c>
      <c r="O2" s="10">
        <f>IFERROR((N2-J2)/N2,0)</f>
        <v>-0.27466255187188204</v>
      </c>
    </row>
    <row r="3" spans="1:15" s="9" customFormat="1" ht="100" customHeight="1" x14ac:dyDescent="0.35">
      <c r="A3" s="1">
        <v>80597</v>
      </c>
      <c r="B3" s="1"/>
      <c r="C3" s="1" t="s">
        <v>21</v>
      </c>
      <c r="D3" s="1"/>
      <c r="E3" s="2">
        <v>39455</v>
      </c>
      <c r="F3" s="1"/>
      <c r="G3" s="1" t="s">
        <v>57</v>
      </c>
      <c r="H3" s="1" t="s">
        <v>21</v>
      </c>
      <c r="I3" s="7">
        <v>0.5</v>
      </c>
      <c r="J3" s="2">
        <f t="shared" ref="J3:J4" si="0">+E3*1.19</f>
        <v>46951.45</v>
      </c>
      <c r="K3" s="2">
        <f t="shared" ref="K3:K4" si="1">+J3/(1-I3)</f>
        <v>93902.9</v>
      </c>
      <c r="L3" s="61">
        <v>127001</v>
      </c>
      <c r="M3" s="10">
        <f t="shared" ref="M3:M6" si="2">IFERROR((L3-J3)/L3,0)</f>
        <v>0.63030645427988763</v>
      </c>
      <c r="N3" s="2">
        <v>147001</v>
      </c>
      <c r="O3" s="10">
        <f t="shared" ref="O3:O4" si="3">IFERROR((N3-J3)/N3,0)</f>
        <v>0.68060455371051898</v>
      </c>
    </row>
    <row r="4" spans="1:15" s="9" customFormat="1" ht="100" customHeight="1" x14ac:dyDescent="0.35">
      <c r="A4" s="1">
        <v>80597</v>
      </c>
      <c r="B4" s="11" t="e" vm="1">
        <v>#VALUE!</v>
      </c>
      <c r="C4" s="1" t="s">
        <v>21</v>
      </c>
      <c r="D4" s="1"/>
      <c r="E4" s="2">
        <v>112000</v>
      </c>
      <c r="F4" s="1"/>
      <c r="G4" s="1" t="s">
        <v>40</v>
      </c>
      <c r="H4" s="1" t="s">
        <v>21</v>
      </c>
      <c r="I4" s="7">
        <v>0.5</v>
      </c>
      <c r="J4" s="2">
        <f t="shared" si="0"/>
        <v>133280</v>
      </c>
      <c r="K4" s="2">
        <f t="shared" si="1"/>
        <v>266560</v>
      </c>
      <c r="L4" s="61">
        <v>245000</v>
      </c>
      <c r="M4" s="10">
        <f t="shared" si="2"/>
        <v>0.45600000000000002</v>
      </c>
      <c r="N4" s="2">
        <v>147002</v>
      </c>
      <c r="O4" s="10">
        <f t="shared" si="3"/>
        <v>9.3345668766411344E-2</v>
      </c>
    </row>
    <row r="5" spans="1:15" s="9" customFormat="1" ht="100" customHeight="1" x14ac:dyDescent="0.35">
      <c r="A5" s="1">
        <v>80592</v>
      </c>
      <c r="B5" s="1" t="e" vm="2">
        <v>#VALUE!</v>
      </c>
      <c r="C5" s="1" t="s">
        <v>21</v>
      </c>
      <c r="D5" s="1"/>
      <c r="E5" s="2">
        <v>128000</v>
      </c>
      <c r="F5" s="1"/>
      <c r="G5" s="1" t="s">
        <v>40</v>
      </c>
      <c r="H5" s="1" t="s">
        <v>21</v>
      </c>
      <c r="I5" s="7">
        <v>0.5</v>
      </c>
      <c r="J5" s="2">
        <f>+E5*1.19</f>
        <v>152320</v>
      </c>
      <c r="K5" s="2">
        <f>+J5/(1-I5)</f>
        <v>304640</v>
      </c>
      <c r="L5" s="61">
        <v>225000</v>
      </c>
      <c r="M5" s="10">
        <f t="shared" si="2"/>
        <v>0.32302222222222221</v>
      </c>
      <c r="N5" s="2">
        <v>157000</v>
      </c>
      <c r="O5" s="10">
        <f>IFERROR((N5-J5)/N5,0)</f>
        <v>2.9808917197452229E-2</v>
      </c>
    </row>
    <row r="6" spans="1:15" s="9" customFormat="1" ht="100" customHeight="1" x14ac:dyDescent="0.35">
      <c r="A6" s="1">
        <v>80598</v>
      </c>
      <c r="B6" s="22" t="e" vm="17">
        <v>#VALUE!</v>
      </c>
      <c r="C6" s="1"/>
      <c r="D6" s="1"/>
      <c r="E6" s="2">
        <v>125000</v>
      </c>
      <c r="F6" s="1"/>
      <c r="G6" s="1" t="s">
        <v>57</v>
      </c>
      <c r="H6" s="1" t="s">
        <v>21</v>
      </c>
      <c r="I6" s="7">
        <v>0.4</v>
      </c>
      <c r="J6" s="2">
        <f t="shared" ref="J6" si="4">+E6*1.19</f>
        <v>148750</v>
      </c>
      <c r="K6" s="2">
        <f t="shared" ref="K6" si="5">+J6/(1-I6)</f>
        <v>247916.66666666669</v>
      </c>
      <c r="L6" s="61">
        <v>247000</v>
      </c>
      <c r="M6" s="10">
        <f t="shared" si="2"/>
        <v>0.39777327935222673</v>
      </c>
      <c r="N6" s="2">
        <v>287000</v>
      </c>
      <c r="O6" s="10">
        <f t="shared" ref="O6" si="6">IFERROR((N6-J6)/N6,0)</f>
        <v>0.48170731707317072</v>
      </c>
    </row>
    <row r="7" spans="1:15" s="9" customFormat="1" ht="100" customHeight="1" x14ac:dyDescent="0.35">
      <c r="A7" s="1">
        <v>80599</v>
      </c>
      <c r="B7" s="11" t="e" vm="55">
        <v>#VALUE!</v>
      </c>
      <c r="C7" s="1"/>
      <c r="D7" s="1"/>
      <c r="E7" s="2"/>
      <c r="F7" s="1"/>
      <c r="G7" s="1"/>
      <c r="H7" s="1"/>
      <c r="I7" s="7"/>
      <c r="J7" s="2"/>
      <c r="K7" s="2"/>
      <c r="L7" s="61"/>
      <c r="M7" s="10"/>
      <c r="N7" s="2"/>
      <c r="O7" s="10"/>
    </row>
    <row r="8" spans="1:15" s="9" customFormat="1" ht="100" customHeight="1" x14ac:dyDescent="0.35">
      <c r="A8" s="63">
        <v>80600</v>
      </c>
      <c r="B8" s="11" t="e" vm="56">
        <v>#VALUE!</v>
      </c>
      <c r="C8" s="1"/>
      <c r="D8" s="1"/>
      <c r="E8" s="2"/>
      <c r="F8" s="1"/>
      <c r="G8" s="1"/>
      <c r="H8" s="1"/>
      <c r="I8" s="7"/>
      <c r="J8" s="2"/>
      <c r="K8" s="2"/>
      <c r="L8" s="61"/>
      <c r="M8" s="10"/>
      <c r="N8" s="2"/>
      <c r="O8" s="10"/>
    </row>
    <row r="9" spans="1:15" s="9" customFormat="1" ht="100" customHeight="1" x14ac:dyDescent="0.35">
      <c r="A9" s="63">
        <v>80602</v>
      </c>
      <c r="B9" s="11" t="e" vm="57">
        <v>#VALUE!</v>
      </c>
      <c r="C9" s="1"/>
      <c r="D9" s="1"/>
      <c r="E9" s="2"/>
      <c r="F9" s="1"/>
      <c r="G9" s="1"/>
      <c r="H9" s="1"/>
      <c r="I9" s="7"/>
      <c r="J9" s="2"/>
      <c r="K9" s="2"/>
      <c r="L9" s="61"/>
      <c r="M9" s="10"/>
      <c r="N9" s="2"/>
      <c r="O9" s="10"/>
    </row>
    <row r="10" spans="1:15" s="9" customFormat="1" ht="100" customHeight="1" x14ac:dyDescent="0.35">
      <c r="A10" s="63">
        <v>80603</v>
      </c>
      <c r="B10" s="11" t="e" vm="58">
        <v>#VALUE!</v>
      </c>
      <c r="C10" s="1"/>
      <c r="D10" s="1"/>
      <c r="E10" s="2"/>
      <c r="F10" s="1"/>
      <c r="G10" s="1"/>
      <c r="H10" s="1"/>
      <c r="I10" s="7"/>
      <c r="J10" s="2"/>
      <c r="K10" s="2"/>
      <c r="L10" s="61"/>
      <c r="M10" s="10"/>
      <c r="N10" s="2"/>
      <c r="O10" s="10"/>
    </row>
    <row r="11" spans="1:15" s="72" customFormat="1" ht="100" customHeight="1" x14ac:dyDescent="0.35">
      <c r="A11" s="66">
        <v>80601</v>
      </c>
      <c r="B11" s="67" t="e" vm="59">
        <v>#VALUE!</v>
      </c>
      <c r="C11" s="66"/>
      <c r="D11" s="66"/>
      <c r="E11" s="68">
        <v>165000</v>
      </c>
      <c r="F11" s="66"/>
      <c r="G11" s="66" t="s">
        <v>57</v>
      </c>
      <c r="H11" s="66" t="s">
        <v>21</v>
      </c>
      <c r="I11" s="69">
        <v>0.4</v>
      </c>
      <c r="J11" s="68">
        <f t="shared" ref="J11" si="7">+E11*1.19</f>
        <v>196350</v>
      </c>
      <c r="K11" s="68">
        <f t="shared" ref="K11" si="8">+J11/(1-I11)</f>
        <v>327250</v>
      </c>
      <c r="L11" s="70">
        <v>297000</v>
      </c>
      <c r="M11" s="71">
        <f>IFERROR((L11-J11)/L11,0)</f>
        <v>0.33888888888888891</v>
      </c>
      <c r="N11" s="68">
        <v>287000</v>
      </c>
      <c r="O11" s="71">
        <f t="shared" ref="O11" si="9">IFERROR((N11-J11)/N11,0)</f>
        <v>0.31585365853658537</v>
      </c>
    </row>
    <row r="12" spans="1:15" s="9" customFormat="1" ht="100" customHeight="1" x14ac:dyDescent="0.35">
      <c r="A12" s="1">
        <v>80604</v>
      </c>
      <c r="B12" s="11" t="e" vm="60">
        <v>#VALUE!</v>
      </c>
      <c r="C12" s="1"/>
      <c r="D12" s="1"/>
      <c r="E12" s="2">
        <v>166000</v>
      </c>
      <c r="F12" s="1"/>
      <c r="G12" s="1" t="s">
        <v>57</v>
      </c>
      <c r="H12" s="1" t="s">
        <v>21</v>
      </c>
      <c r="I12" s="7">
        <v>0.4</v>
      </c>
      <c r="J12" s="2">
        <f t="shared" ref="J12:J14" si="10">+E12*1.19</f>
        <v>197540</v>
      </c>
      <c r="K12" s="2">
        <f t="shared" ref="K12:K14" si="11">+J12/(1-I12)</f>
        <v>329233.33333333337</v>
      </c>
      <c r="L12" s="61">
        <v>335000</v>
      </c>
      <c r="M12" s="10">
        <f t="shared" ref="M12:M14" si="12">IFERROR((L12-J12)/L12,0)</f>
        <v>0.41032835820895525</v>
      </c>
      <c r="N12" s="2">
        <v>325000</v>
      </c>
      <c r="O12" s="10">
        <f t="shared" ref="O12:O14" si="13">IFERROR((N12-J12)/N12,0)</f>
        <v>0.39218461538461541</v>
      </c>
    </row>
    <row r="13" spans="1:15" s="9" customFormat="1" ht="100" customHeight="1" x14ac:dyDescent="0.35">
      <c r="A13" s="1">
        <v>80605</v>
      </c>
      <c r="B13" s="11" t="e" vm="61">
        <v>#VALUE!</v>
      </c>
      <c r="C13" s="1"/>
      <c r="D13" s="1"/>
      <c r="E13" s="2">
        <v>152000</v>
      </c>
      <c r="F13" s="1"/>
      <c r="G13" s="1" t="s">
        <v>57</v>
      </c>
      <c r="H13" s="1" t="s">
        <v>21</v>
      </c>
      <c r="I13" s="7">
        <v>0.4</v>
      </c>
      <c r="J13" s="2">
        <f t="shared" si="10"/>
        <v>180880</v>
      </c>
      <c r="K13" s="2">
        <f t="shared" si="11"/>
        <v>301466.66666666669</v>
      </c>
      <c r="L13" s="61">
        <v>297000</v>
      </c>
      <c r="M13" s="10">
        <f t="shared" si="12"/>
        <v>0.39097643097643098</v>
      </c>
      <c r="N13" s="2">
        <v>327000</v>
      </c>
      <c r="O13" s="10">
        <f t="shared" si="13"/>
        <v>0.44685015290519875</v>
      </c>
    </row>
    <row r="14" spans="1:15" s="9" customFormat="1" ht="100" customHeight="1" x14ac:dyDescent="0.35">
      <c r="A14" s="1">
        <v>80606</v>
      </c>
      <c r="B14" s="11" t="e" vm="62">
        <v>#VALUE!</v>
      </c>
      <c r="C14" s="1"/>
      <c r="D14" s="1"/>
      <c r="E14" s="2">
        <v>136000</v>
      </c>
      <c r="F14" s="1"/>
      <c r="G14" s="1" t="s">
        <v>57</v>
      </c>
      <c r="H14" s="1" t="s">
        <v>21</v>
      </c>
      <c r="I14" s="7">
        <v>0.4</v>
      </c>
      <c r="J14" s="2">
        <f t="shared" si="10"/>
        <v>161840</v>
      </c>
      <c r="K14" s="2">
        <f t="shared" si="11"/>
        <v>269733.33333333337</v>
      </c>
      <c r="L14" s="61">
        <v>297000</v>
      </c>
      <c r="M14" s="10">
        <f t="shared" si="12"/>
        <v>0.45508417508417509</v>
      </c>
      <c r="N14" s="2">
        <v>297000</v>
      </c>
      <c r="O14" s="10">
        <f t="shared" si="13"/>
        <v>0.45508417508417509</v>
      </c>
    </row>
    <row r="15" spans="1:15" s="9" customFormat="1" ht="100" customHeight="1" x14ac:dyDescent="0.35">
      <c r="A15" s="1">
        <v>80607</v>
      </c>
      <c r="B15" s="1" t="s">
        <v>62</v>
      </c>
      <c r="C15" s="1"/>
      <c r="D15" s="1"/>
      <c r="E15" s="2"/>
      <c r="F15" s="1"/>
      <c r="G15" s="1"/>
      <c r="H15" s="1"/>
      <c r="I15" s="1"/>
      <c r="J15" s="2"/>
      <c r="K15" s="2"/>
      <c r="L15" s="61"/>
      <c r="M15" s="10"/>
      <c r="N15" s="2"/>
      <c r="O15" s="10"/>
    </row>
    <row r="16" spans="1:15" s="9" customFormat="1" ht="100" customHeight="1" x14ac:dyDescent="0.35">
      <c r="A16" s="1"/>
      <c r="B16" s="11" t="s">
        <v>63</v>
      </c>
      <c r="C16" s="1"/>
      <c r="D16" s="1"/>
      <c r="E16" s="2">
        <v>137000</v>
      </c>
      <c r="F16" s="1"/>
      <c r="G16" s="1" t="s">
        <v>57</v>
      </c>
      <c r="H16" s="1" t="s">
        <v>21</v>
      </c>
      <c r="I16" s="7">
        <v>0.4</v>
      </c>
      <c r="J16" s="2">
        <f t="shared" ref="J16" si="14">+E16*1.19</f>
        <v>163030</v>
      </c>
      <c r="K16" s="2">
        <f t="shared" ref="K16" si="15">+J16/(1-I16)</f>
        <v>271716.66666666669</v>
      </c>
      <c r="L16" s="61">
        <v>230000</v>
      </c>
      <c r="M16" s="10">
        <f t="shared" ref="M16" si="16">IFERROR((L16-J16)/L16,0)</f>
        <v>0.29117391304347828</v>
      </c>
      <c r="N16" s="2">
        <v>297000</v>
      </c>
      <c r="O16" s="10">
        <f t="shared" ref="O16" si="17">IFERROR((N16-J16)/N16,0)</f>
        <v>0.45107744107744108</v>
      </c>
    </row>
    <row r="17" spans="1:18" s="9" customFormat="1" ht="100" customHeight="1" x14ac:dyDescent="0.35">
      <c r="A17" s="1">
        <v>80608</v>
      </c>
      <c r="B17" s="1" t="e" vm="63">
        <v>#VALUE!</v>
      </c>
      <c r="C17" s="1"/>
      <c r="D17" s="1"/>
      <c r="E17" s="2">
        <v>110000</v>
      </c>
      <c r="F17" s="1"/>
      <c r="G17" s="1" t="s">
        <v>57</v>
      </c>
      <c r="H17" s="1" t="s">
        <v>21</v>
      </c>
      <c r="I17" s="7">
        <v>0.4</v>
      </c>
      <c r="J17" s="2">
        <f t="shared" ref="J17:J22" si="18">+E17*1.19</f>
        <v>130900</v>
      </c>
      <c r="K17" s="2">
        <f t="shared" ref="K17:K22" si="19">+J17/(1-I17)</f>
        <v>218166.66666666669</v>
      </c>
      <c r="L17" s="61">
        <v>235000</v>
      </c>
      <c r="M17" s="10">
        <f t="shared" ref="M17:M22" si="20">IFERROR((L17-J17)/L17,0)</f>
        <v>0.44297872340425531</v>
      </c>
      <c r="N17" s="2">
        <v>297000</v>
      </c>
      <c r="O17" s="10">
        <f t="shared" ref="O17:O22" si="21">IFERROR((N17-J17)/N17,0)</f>
        <v>0.55925925925925923</v>
      </c>
    </row>
    <row r="18" spans="1:18" s="9" customFormat="1" ht="100" customHeight="1" x14ac:dyDescent="0.35">
      <c r="A18" s="1">
        <v>80609</v>
      </c>
      <c r="B18" s="1" t="e" vm="64">
        <v>#VALUE!</v>
      </c>
      <c r="C18" s="1"/>
      <c r="D18" s="1"/>
      <c r="E18" s="2">
        <v>152000</v>
      </c>
      <c r="F18" s="1"/>
      <c r="G18" s="1" t="s">
        <v>57</v>
      </c>
      <c r="H18" s="1" t="s">
        <v>21</v>
      </c>
      <c r="I18" s="7">
        <v>0.4</v>
      </c>
      <c r="J18" s="2">
        <f t="shared" si="18"/>
        <v>180880</v>
      </c>
      <c r="K18" s="2">
        <f t="shared" si="19"/>
        <v>301466.66666666669</v>
      </c>
      <c r="L18" s="61">
        <v>315000</v>
      </c>
      <c r="M18" s="10">
        <f t="shared" si="20"/>
        <v>0.42577777777777776</v>
      </c>
      <c r="N18" s="2">
        <v>297000</v>
      </c>
      <c r="O18" s="10">
        <f t="shared" si="21"/>
        <v>0.39097643097643098</v>
      </c>
    </row>
    <row r="19" spans="1:18" s="9" customFormat="1" ht="100" customHeight="1" x14ac:dyDescent="0.35">
      <c r="A19" s="1">
        <v>80610</v>
      </c>
      <c r="B19" s="1" t="e" vm="65">
        <v>#VALUE!</v>
      </c>
      <c r="C19" s="1"/>
      <c r="D19" s="1"/>
      <c r="E19" s="2">
        <v>244000</v>
      </c>
      <c r="F19" s="1"/>
      <c r="G19" s="1" t="s">
        <v>57</v>
      </c>
      <c r="H19" s="1" t="s">
        <v>21</v>
      </c>
      <c r="I19" s="7">
        <v>0.4</v>
      </c>
      <c r="J19" s="2">
        <f t="shared" si="18"/>
        <v>290360</v>
      </c>
      <c r="K19" s="2">
        <f t="shared" si="19"/>
        <v>483933.33333333337</v>
      </c>
      <c r="L19" s="61">
        <v>495000</v>
      </c>
      <c r="M19" s="10">
        <f t="shared" si="20"/>
        <v>0.4134141414141414</v>
      </c>
      <c r="N19" s="2">
        <v>297000</v>
      </c>
      <c r="O19" s="10">
        <f t="shared" si="21"/>
        <v>2.2356902356902356E-2</v>
      </c>
    </row>
    <row r="20" spans="1:18" s="9" customFormat="1" ht="100" customHeight="1" x14ac:dyDescent="0.35">
      <c r="A20" s="1">
        <v>80611</v>
      </c>
      <c r="B20" s="1" t="e" vm="66">
        <v>#VALUE!</v>
      </c>
      <c r="C20" s="1"/>
      <c r="D20" s="1"/>
      <c r="E20" s="2">
        <v>194000</v>
      </c>
      <c r="F20" s="1"/>
      <c r="G20" s="1" t="s">
        <v>57</v>
      </c>
      <c r="H20" s="1" t="s">
        <v>21</v>
      </c>
      <c r="I20" s="7">
        <v>0.4</v>
      </c>
      <c r="J20" s="2">
        <f t="shared" si="18"/>
        <v>230860</v>
      </c>
      <c r="K20" s="2">
        <f t="shared" si="19"/>
        <v>384766.66666666669</v>
      </c>
      <c r="L20" s="61">
        <v>387000</v>
      </c>
      <c r="M20" s="10">
        <f t="shared" si="20"/>
        <v>0.40346253229974161</v>
      </c>
      <c r="N20" s="2">
        <v>297000</v>
      </c>
      <c r="O20" s="10">
        <f t="shared" si="21"/>
        <v>0.22269360269360269</v>
      </c>
    </row>
    <row r="21" spans="1:18" s="9" customFormat="1" ht="100" customHeight="1" x14ac:dyDescent="0.35">
      <c r="A21" s="1">
        <v>80612</v>
      </c>
      <c r="B21" s="1" t="e" vm="67">
        <v>#VALUE!</v>
      </c>
      <c r="C21" s="1"/>
      <c r="D21" s="1"/>
      <c r="E21" s="2">
        <v>158500</v>
      </c>
      <c r="F21" s="1"/>
      <c r="G21" s="1" t="s">
        <v>57</v>
      </c>
      <c r="H21" s="1" t="s">
        <v>21</v>
      </c>
      <c r="I21" s="7">
        <v>0.4</v>
      </c>
      <c r="J21" s="2">
        <f t="shared" si="18"/>
        <v>188615</v>
      </c>
      <c r="K21" s="2">
        <f t="shared" si="19"/>
        <v>314358.33333333337</v>
      </c>
      <c r="L21" s="61">
        <v>315000</v>
      </c>
      <c r="M21" s="10">
        <f t="shared" si="20"/>
        <v>0.4012222222222222</v>
      </c>
      <c r="N21" s="2">
        <v>297000</v>
      </c>
      <c r="O21" s="10">
        <f t="shared" si="21"/>
        <v>0.36493265993265994</v>
      </c>
    </row>
    <row r="22" spans="1:18" s="9" customFormat="1" ht="100" customHeight="1" x14ac:dyDescent="0.35">
      <c r="A22" s="1">
        <v>80613</v>
      </c>
      <c r="B22" s="1" t="e" vm="68">
        <v>#VALUE!</v>
      </c>
      <c r="C22" s="1"/>
      <c r="D22" s="1"/>
      <c r="E22" s="2">
        <v>152000</v>
      </c>
      <c r="F22" s="1"/>
      <c r="G22" s="1" t="s">
        <v>57</v>
      </c>
      <c r="H22" s="1" t="s">
        <v>21</v>
      </c>
      <c r="I22" s="7">
        <v>0.4</v>
      </c>
      <c r="J22" s="2">
        <f t="shared" si="18"/>
        <v>180880</v>
      </c>
      <c r="K22" s="2">
        <f t="shared" si="19"/>
        <v>301466.66666666669</v>
      </c>
      <c r="L22" s="61">
        <v>315000</v>
      </c>
      <c r="M22" s="10">
        <f t="shared" si="20"/>
        <v>0.42577777777777776</v>
      </c>
      <c r="N22" s="2">
        <v>297000</v>
      </c>
      <c r="O22" s="10">
        <f t="shared" si="21"/>
        <v>0.39097643097643098</v>
      </c>
    </row>
    <row r="23" spans="1:18" s="9" customFormat="1" ht="100" customHeight="1" x14ac:dyDescent="0.35">
      <c r="A23" s="1">
        <v>80585</v>
      </c>
      <c r="B23" s="11" t="e" vm="69">
        <v>#VALUE!</v>
      </c>
      <c r="C23" s="1"/>
      <c r="D23" s="1"/>
      <c r="E23" s="2">
        <v>110000</v>
      </c>
      <c r="F23" s="1"/>
      <c r="G23" s="1" t="s">
        <v>57</v>
      </c>
      <c r="H23" s="1" t="s">
        <v>21</v>
      </c>
      <c r="I23" s="7">
        <v>0.4</v>
      </c>
      <c r="J23" s="2">
        <f t="shared" ref="J23" si="22">+E23*1.19</f>
        <v>130900</v>
      </c>
      <c r="K23" s="2">
        <f t="shared" ref="K23" si="23">+J23/(1-I23)</f>
        <v>218166.66666666669</v>
      </c>
      <c r="L23" s="61">
        <v>295000</v>
      </c>
      <c r="M23" s="10">
        <f t="shared" ref="M23" si="24">IFERROR((L23-J23)/L23,0)</f>
        <v>0.55627118644067797</v>
      </c>
      <c r="N23" s="2">
        <v>297000</v>
      </c>
      <c r="O23" s="10">
        <f t="shared" ref="O23" si="25">IFERROR((N23-J23)/N23,0)</f>
        <v>0.55925925925925923</v>
      </c>
    </row>
    <row r="24" spans="1:18" s="9" customFormat="1" ht="100" customHeight="1" x14ac:dyDescent="0.35">
      <c r="A24" s="1">
        <v>80614</v>
      </c>
      <c r="B24" s="1" t="e" vm="70">
        <v>#VALUE!</v>
      </c>
      <c r="C24" s="1"/>
      <c r="D24" s="1"/>
      <c r="E24" s="2">
        <v>112000</v>
      </c>
      <c r="F24" s="1"/>
      <c r="G24" s="1" t="s">
        <v>57</v>
      </c>
      <c r="H24" s="1" t="s">
        <v>21</v>
      </c>
      <c r="I24" s="7">
        <v>0.4</v>
      </c>
      <c r="J24" s="2">
        <f t="shared" ref="J24:J27" si="26">+E24*1.19</f>
        <v>133280</v>
      </c>
      <c r="K24" s="2">
        <f t="shared" ref="K24:K27" si="27">+J24/(1-I24)</f>
        <v>222133.33333333334</v>
      </c>
      <c r="L24" s="61">
        <v>295000</v>
      </c>
      <c r="M24" s="10">
        <f t="shared" ref="M24:M27" si="28">IFERROR((L24-J24)/L24,0)</f>
        <v>0.54820338983050843</v>
      </c>
      <c r="N24" s="2">
        <v>297000</v>
      </c>
      <c r="O24" s="10">
        <f t="shared" ref="O24:O27" si="29">IFERROR((N24-J24)/N24,0)</f>
        <v>0.55124579124579121</v>
      </c>
    </row>
    <row r="25" spans="1:18" s="9" customFormat="1" ht="100" customHeight="1" x14ac:dyDescent="0.35">
      <c r="A25" s="1">
        <v>80615</v>
      </c>
      <c r="B25" s="11" t="e" vm="71">
        <v>#VALUE!</v>
      </c>
      <c r="C25" s="1"/>
      <c r="D25" s="1"/>
      <c r="E25" s="2">
        <v>105000</v>
      </c>
      <c r="F25" s="1"/>
      <c r="G25" s="1" t="s">
        <v>57</v>
      </c>
      <c r="H25" s="1" t="s">
        <v>21</v>
      </c>
      <c r="I25" s="7">
        <v>0.4</v>
      </c>
      <c r="J25" s="2">
        <f t="shared" si="26"/>
        <v>124950</v>
      </c>
      <c r="K25" s="2">
        <f t="shared" si="27"/>
        <v>208250</v>
      </c>
      <c r="L25" s="61">
        <v>287000</v>
      </c>
      <c r="M25" s="10">
        <f t="shared" si="28"/>
        <v>0.56463414634146336</v>
      </c>
      <c r="N25" s="2">
        <v>297000</v>
      </c>
      <c r="O25" s="10">
        <f t="shared" si="29"/>
        <v>0.5792929292929293</v>
      </c>
    </row>
    <row r="26" spans="1:18" s="9" customFormat="1" ht="100" customHeight="1" x14ac:dyDescent="0.35">
      <c r="A26" s="1">
        <v>80616</v>
      </c>
      <c r="B26" s="11" t="e" vm="72">
        <v>#VALUE!</v>
      </c>
      <c r="C26" s="1"/>
      <c r="D26" s="1"/>
      <c r="E26" s="2">
        <v>146000</v>
      </c>
      <c r="F26" s="1"/>
      <c r="G26" s="1" t="s">
        <v>57</v>
      </c>
      <c r="H26" s="1" t="s">
        <v>21</v>
      </c>
      <c r="I26" s="7">
        <v>0.4</v>
      </c>
      <c r="J26" s="2">
        <f t="shared" si="26"/>
        <v>173740</v>
      </c>
      <c r="K26" s="2">
        <f t="shared" si="27"/>
        <v>289566.66666666669</v>
      </c>
      <c r="L26" s="61">
        <v>345000</v>
      </c>
      <c r="M26" s="10">
        <f t="shared" si="28"/>
        <v>0.49640579710144928</v>
      </c>
      <c r="N26" s="2">
        <v>297000</v>
      </c>
      <c r="O26" s="10">
        <f t="shared" si="29"/>
        <v>0.41501683501683501</v>
      </c>
    </row>
    <row r="27" spans="1:18" s="9" customFormat="1" ht="100" customHeight="1" x14ac:dyDescent="0.35">
      <c r="A27" s="1">
        <v>80617</v>
      </c>
      <c r="B27" s="1" t="e" vm="73">
        <v>#VALUE!</v>
      </c>
      <c r="C27" s="1"/>
      <c r="D27" s="1"/>
      <c r="E27" s="2">
        <v>133000</v>
      </c>
      <c r="F27" s="1"/>
      <c r="G27" s="1" t="s">
        <v>57</v>
      </c>
      <c r="H27" s="1" t="s">
        <v>21</v>
      </c>
      <c r="I27" s="7">
        <v>0.4</v>
      </c>
      <c r="J27" s="2">
        <f t="shared" si="26"/>
        <v>158270</v>
      </c>
      <c r="K27" s="2">
        <f t="shared" si="27"/>
        <v>263783.33333333337</v>
      </c>
      <c r="L27" s="61">
        <v>287000</v>
      </c>
      <c r="M27" s="10">
        <f t="shared" si="28"/>
        <v>0.44853658536585367</v>
      </c>
      <c r="N27" s="2">
        <v>297000</v>
      </c>
      <c r="O27" s="10">
        <f t="shared" si="29"/>
        <v>0.46710437710437708</v>
      </c>
    </row>
    <row r="28" spans="1:18" s="9" customFormat="1" ht="100" customHeight="1" x14ac:dyDescent="0.35">
      <c r="A28" s="1"/>
      <c r="B28" s="11" t="e" vm="74">
        <v>#VALUE!</v>
      </c>
      <c r="C28" s="1"/>
      <c r="D28" s="1"/>
      <c r="E28" s="2"/>
      <c r="F28" s="1"/>
      <c r="G28" s="1"/>
      <c r="H28" s="1"/>
      <c r="I28" s="7"/>
      <c r="J28" s="2"/>
      <c r="K28" s="2"/>
      <c r="L28" s="61"/>
      <c r="M28" s="10"/>
      <c r="N28" s="2"/>
      <c r="O28" s="10"/>
    </row>
    <row r="29" spans="1:18" s="9" customFormat="1" ht="100" customHeight="1" x14ac:dyDescent="0.35">
      <c r="A29" s="1"/>
      <c r="B29" s="11" t="e" vm="75">
        <v>#VALUE!</v>
      </c>
      <c r="C29" s="1"/>
      <c r="D29" s="1"/>
      <c r="E29" s="2"/>
      <c r="F29" s="1"/>
      <c r="G29" s="1"/>
      <c r="H29" s="1"/>
      <c r="I29" s="7"/>
      <c r="J29" s="2"/>
      <c r="K29" s="2"/>
      <c r="L29" s="61"/>
      <c r="M29" s="10"/>
      <c r="N29" s="2"/>
      <c r="O29" s="10"/>
    </row>
    <row r="30" spans="1:18" s="9" customFormat="1" ht="100" customHeight="1" x14ac:dyDescent="0.35">
      <c r="A30" s="1">
        <v>80529</v>
      </c>
      <c r="B30" s="1"/>
      <c r="C30" s="1"/>
      <c r="D30" s="1"/>
      <c r="E30" s="2">
        <v>197000</v>
      </c>
      <c r="F30" s="1"/>
      <c r="G30" s="1" t="s">
        <v>39</v>
      </c>
      <c r="H30" s="1"/>
      <c r="I30" s="7">
        <v>0.47</v>
      </c>
      <c r="J30" s="2">
        <f t="shared" ref="J30" si="30">+E30*1.19</f>
        <v>234430</v>
      </c>
      <c r="K30" s="2">
        <f t="shared" ref="K30" si="31">+J30/(1-I30)</f>
        <v>442320.75471698109</v>
      </c>
      <c r="L30" s="61">
        <v>445000</v>
      </c>
      <c r="M30" s="10"/>
      <c r="N30" s="2"/>
      <c r="O30" s="10"/>
    </row>
    <row r="31" spans="1:18" s="9" customFormat="1" ht="100" customHeight="1" x14ac:dyDescent="0.35">
      <c r="A31" s="1"/>
      <c r="B31" s="1" t="e" vm="76">
        <v>#VALUE!</v>
      </c>
      <c r="C31" s="1"/>
      <c r="D31" s="1"/>
      <c r="E31" s="2">
        <v>63000</v>
      </c>
      <c r="F31" s="1"/>
      <c r="G31" s="1" t="s">
        <v>39</v>
      </c>
      <c r="H31" s="1"/>
      <c r="I31" s="7">
        <v>0.4</v>
      </c>
      <c r="J31" s="2">
        <f t="shared" ref="J31:J33" si="32">+E31*1.19</f>
        <v>74970</v>
      </c>
      <c r="K31" s="2">
        <f t="shared" ref="K31:K33" si="33">+J31/(1-I31)</f>
        <v>124950</v>
      </c>
      <c r="L31" s="61">
        <v>135000</v>
      </c>
      <c r="M31" s="10"/>
      <c r="N31" s="2"/>
      <c r="O31" s="10"/>
      <c r="R31" s="73"/>
    </row>
    <row r="32" spans="1:18" s="9" customFormat="1" ht="100" customHeight="1" x14ac:dyDescent="0.35">
      <c r="A32" s="74" t="s">
        <v>64</v>
      </c>
      <c r="B32" s="1" t="e" vm="77">
        <v>#VALUE!</v>
      </c>
      <c r="C32" s="1"/>
      <c r="D32" s="1"/>
      <c r="E32" s="2">
        <v>45000</v>
      </c>
      <c r="F32" s="1"/>
      <c r="G32" s="1" t="s">
        <v>39</v>
      </c>
      <c r="H32" s="1"/>
      <c r="I32" s="7">
        <v>0.4</v>
      </c>
      <c r="J32" s="2">
        <f t="shared" si="32"/>
        <v>53550</v>
      </c>
      <c r="K32" s="2">
        <f t="shared" si="33"/>
        <v>89250</v>
      </c>
      <c r="L32" s="61">
        <v>95000</v>
      </c>
      <c r="M32" s="10"/>
      <c r="N32" s="2"/>
      <c r="O32" s="10"/>
    </row>
    <row r="33" spans="1:15" s="9" customFormat="1" ht="100" customHeight="1" x14ac:dyDescent="0.35">
      <c r="A33" s="1"/>
      <c r="B33" s="1" t="e" vm="78">
        <v>#VALUE!</v>
      </c>
      <c r="C33" s="1"/>
      <c r="D33" s="1"/>
      <c r="E33" s="2">
        <v>34200</v>
      </c>
      <c r="F33" s="1"/>
      <c r="G33" s="1" t="s">
        <v>39</v>
      </c>
      <c r="H33" s="1"/>
      <c r="I33" s="7">
        <v>0.4</v>
      </c>
      <c r="J33" s="2">
        <f t="shared" si="32"/>
        <v>40698</v>
      </c>
      <c r="K33" s="2">
        <f t="shared" si="33"/>
        <v>67830</v>
      </c>
      <c r="L33" s="61">
        <v>85000</v>
      </c>
      <c r="M33" s="10"/>
      <c r="N33" s="2"/>
      <c r="O33" s="10"/>
    </row>
    <row r="34" spans="1:15" s="9" customFormat="1" ht="100" customHeight="1" x14ac:dyDescent="0.35">
      <c r="A34" s="1"/>
      <c r="B34" s="1"/>
      <c r="C34" s="1"/>
      <c r="D34" s="1"/>
      <c r="E34" s="2"/>
      <c r="F34" s="1"/>
      <c r="G34" s="1"/>
      <c r="H34" s="1"/>
      <c r="I34" s="1"/>
      <c r="J34" s="2"/>
      <c r="K34" s="2"/>
      <c r="L34" s="61"/>
      <c r="M34" s="10"/>
      <c r="N34" s="2"/>
      <c r="O34" s="10"/>
    </row>
    <row r="35" spans="1:15" s="9" customFormat="1" ht="100" customHeight="1" x14ac:dyDescent="0.35">
      <c r="A35" s="1">
        <v>55173</v>
      </c>
      <c r="B35" s="1" t="e" vm="24">
        <v>#VALUE!</v>
      </c>
      <c r="C35" s="1"/>
      <c r="D35" s="1"/>
      <c r="E35" s="2"/>
      <c r="F35" s="1"/>
      <c r="G35" s="1"/>
      <c r="H35" s="1"/>
      <c r="I35" s="1"/>
      <c r="J35" s="2"/>
      <c r="K35" s="2"/>
      <c r="L35" s="61"/>
      <c r="M35" s="10"/>
      <c r="N35" s="2"/>
      <c r="O35" s="10"/>
    </row>
    <row r="36" spans="1:15" s="9" customFormat="1" ht="100" customHeight="1" x14ac:dyDescent="0.35">
      <c r="A36" s="1">
        <v>55174</v>
      </c>
      <c r="B36" s="1" t="e" vm="25">
        <v>#VALUE!</v>
      </c>
      <c r="C36" s="1" t="s">
        <v>20</v>
      </c>
      <c r="D36" s="1"/>
      <c r="E36" s="2"/>
      <c r="F36" s="1"/>
      <c r="G36" s="1"/>
      <c r="H36" s="1"/>
      <c r="I36" s="1"/>
      <c r="J36" s="2"/>
      <c r="K36" s="2"/>
      <c r="L36" s="61">
        <v>245000</v>
      </c>
      <c r="M36" s="10"/>
      <c r="N36" s="2"/>
      <c r="O36" s="10"/>
    </row>
    <row r="37" spans="1:15" s="9" customFormat="1" ht="100" customHeight="1" x14ac:dyDescent="0.35">
      <c r="A37" s="1">
        <v>55175</v>
      </c>
      <c r="B37" s="1" t="e" vm="26">
        <v>#VALUE!</v>
      </c>
      <c r="C37" s="1"/>
      <c r="D37" s="1"/>
      <c r="E37" s="2"/>
      <c r="F37" s="1"/>
      <c r="G37" s="1"/>
      <c r="H37" s="1"/>
      <c r="I37" s="1"/>
      <c r="J37" s="2"/>
      <c r="K37" s="2"/>
      <c r="L37" s="61"/>
      <c r="M37" s="10"/>
      <c r="N37" s="2"/>
      <c r="O37" s="10"/>
    </row>
    <row r="38" spans="1:15" s="9" customFormat="1" ht="100" customHeight="1" x14ac:dyDescent="0.35">
      <c r="A38" s="1">
        <v>55176</v>
      </c>
      <c r="B38" s="1" t="e" vm="27">
        <v>#VALUE!</v>
      </c>
      <c r="C38" s="1"/>
      <c r="D38" s="1"/>
      <c r="E38" s="2"/>
      <c r="F38" s="1"/>
      <c r="G38" s="1"/>
      <c r="H38" s="1"/>
      <c r="I38" s="1"/>
      <c r="J38" s="2"/>
      <c r="K38" s="2"/>
      <c r="L38" s="61"/>
      <c r="M38" s="10"/>
      <c r="N38" s="2"/>
      <c r="O38" s="10"/>
    </row>
    <row r="39" spans="1:15" s="9" customFormat="1" ht="100" customHeight="1" x14ac:dyDescent="0.35">
      <c r="A39" s="1">
        <v>55180</v>
      </c>
      <c r="B39" s="1"/>
      <c r="C39" s="1" t="s">
        <v>21</v>
      </c>
      <c r="D39" s="1"/>
      <c r="E39" s="2"/>
      <c r="F39" s="1"/>
      <c r="G39" s="1"/>
      <c r="H39" s="1"/>
      <c r="I39" s="1"/>
      <c r="J39" s="2"/>
      <c r="K39" s="2"/>
      <c r="L39" s="61">
        <v>238000</v>
      </c>
      <c r="M39" s="10"/>
      <c r="N39" s="2"/>
      <c r="O39" s="10"/>
    </row>
    <row r="40" spans="1:15" s="9" customFormat="1" ht="100" customHeight="1" x14ac:dyDescent="0.35">
      <c r="A40" s="1">
        <v>55181</v>
      </c>
      <c r="B40" s="1"/>
      <c r="C40" s="1" t="s">
        <v>21</v>
      </c>
      <c r="D40" s="1"/>
      <c r="E40" s="2"/>
      <c r="F40" s="1"/>
      <c r="G40" s="1"/>
      <c r="H40" s="1"/>
      <c r="I40" s="1"/>
      <c r="J40" s="2"/>
      <c r="K40" s="2"/>
      <c r="L40" s="61">
        <v>235000</v>
      </c>
      <c r="M40" s="10"/>
      <c r="N40" s="2"/>
      <c r="O40" s="10"/>
    </row>
    <row r="41" spans="1:15" s="9" customFormat="1" ht="100" customHeight="1" x14ac:dyDescent="0.35">
      <c r="A41" s="1">
        <v>55184</v>
      </c>
      <c r="B41" s="1"/>
      <c r="C41" s="1" t="s">
        <v>21</v>
      </c>
      <c r="D41" s="1"/>
      <c r="E41" s="2"/>
      <c r="F41" s="1"/>
      <c r="G41" s="1"/>
      <c r="H41" s="1"/>
      <c r="I41" s="1"/>
      <c r="J41" s="2"/>
      <c r="K41" s="2"/>
      <c r="L41" s="61">
        <v>245000</v>
      </c>
      <c r="M41" s="10"/>
      <c r="N41" s="2"/>
      <c r="O41" s="10"/>
    </row>
    <row r="42" spans="1:15" s="9" customFormat="1" ht="100" customHeight="1" x14ac:dyDescent="0.35">
      <c r="A42" s="1">
        <v>55187</v>
      </c>
      <c r="B42" s="1"/>
      <c r="C42" s="1" t="s">
        <v>21</v>
      </c>
      <c r="D42" s="1"/>
      <c r="E42" s="2"/>
      <c r="F42" s="1"/>
      <c r="G42" s="1"/>
      <c r="H42" s="1"/>
      <c r="I42" s="1"/>
      <c r="J42" s="2"/>
      <c r="K42" s="2"/>
      <c r="L42" s="61">
        <v>247000</v>
      </c>
      <c r="M42" s="10"/>
      <c r="N42" s="2"/>
      <c r="O42" s="10"/>
    </row>
    <row r="43" spans="1:15" s="9" customFormat="1" ht="100" customHeight="1" x14ac:dyDescent="0.35">
      <c r="A43" s="1">
        <v>55189</v>
      </c>
      <c r="B43" s="1" t="e" vm="28">
        <v>#VALUE!</v>
      </c>
      <c r="C43" s="1" t="s">
        <v>20</v>
      </c>
      <c r="D43" s="1"/>
      <c r="E43" s="2">
        <v>115000</v>
      </c>
      <c r="F43" s="1"/>
      <c r="G43" s="1" t="s">
        <v>24</v>
      </c>
      <c r="H43" s="1" t="s">
        <v>20</v>
      </c>
      <c r="I43" s="7">
        <v>0.45</v>
      </c>
      <c r="J43" s="2">
        <f t="shared" ref="J43:J67" si="34">+E43*1.19</f>
        <v>136850</v>
      </c>
      <c r="K43" s="2">
        <f>+J43/(1-I43)</f>
        <v>248818.18181818179</v>
      </c>
      <c r="L43" s="61">
        <v>268000</v>
      </c>
      <c r="M43" s="10">
        <f t="shared" ref="M43:M67" si="35">IFERROR((L43-J43)/L43,0)</f>
        <v>0.48936567164179107</v>
      </c>
      <c r="N43" s="2">
        <v>268000</v>
      </c>
      <c r="O43" s="10">
        <f t="shared" ref="O43:O67" si="36">IFERROR((N43-J43)/N43,0)</f>
        <v>0.48936567164179107</v>
      </c>
    </row>
    <row r="44" spans="1:15" s="9" customFormat="1" ht="100" customHeight="1" x14ac:dyDescent="0.35">
      <c r="A44" s="1">
        <v>55190</v>
      </c>
      <c r="B44" s="1" t="e" vm="29">
        <v>#VALUE!</v>
      </c>
      <c r="C44" s="1" t="s">
        <v>20</v>
      </c>
      <c r="D44" s="1"/>
      <c r="E44" s="2"/>
      <c r="F44" s="1"/>
      <c r="G44" s="1"/>
      <c r="H44" s="1"/>
      <c r="I44" s="1"/>
      <c r="J44" s="2">
        <f t="shared" si="34"/>
        <v>0</v>
      </c>
      <c r="K44" s="2"/>
      <c r="L44" s="61"/>
      <c r="M44" s="10">
        <f t="shared" si="35"/>
        <v>0</v>
      </c>
      <c r="N44" s="2"/>
      <c r="O44" s="10">
        <f t="shared" si="36"/>
        <v>0</v>
      </c>
    </row>
    <row r="45" spans="1:15" s="9" customFormat="1" ht="100" customHeight="1" x14ac:dyDescent="0.35">
      <c r="A45" s="1">
        <v>55191</v>
      </c>
      <c r="B45" s="1" t="e" vm="30">
        <v>#VALUE!</v>
      </c>
      <c r="C45" s="1" t="s">
        <v>20</v>
      </c>
      <c r="D45" s="1"/>
      <c r="E45" s="2"/>
      <c r="F45" s="1"/>
      <c r="G45" s="1"/>
      <c r="H45" s="1"/>
      <c r="I45" s="1"/>
      <c r="J45" s="2">
        <f t="shared" si="34"/>
        <v>0</v>
      </c>
      <c r="K45" s="2"/>
      <c r="L45" s="61"/>
      <c r="M45" s="10">
        <f t="shared" si="35"/>
        <v>0</v>
      </c>
      <c r="N45" s="2"/>
      <c r="O45" s="10">
        <f t="shared" si="36"/>
        <v>0</v>
      </c>
    </row>
    <row r="46" spans="1:15" s="9" customFormat="1" ht="100" customHeight="1" x14ac:dyDescent="0.35">
      <c r="A46" s="1">
        <v>55192</v>
      </c>
      <c r="B46" s="1" t="e" vm="31">
        <v>#VALUE!</v>
      </c>
      <c r="C46" s="1" t="s">
        <v>20</v>
      </c>
      <c r="D46" s="1"/>
      <c r="E46" s="2">
        <v>122000</v>
      </c>
      <c r="F46" s="1"/>
      <c r="G46" s="1" t="s">
        <v>24</v>
      </c>
      <c r="H46" s="1" t="s">
        <v>20</v>
      </c>
      <c r="I46" s="7">
        <v>0.45</v>
      </c>
      <c r="J46" s="2">
        <f t="shared" si="34"/>
        <v>145180</v>
      </c>
      <c r="K46" s="2">
        <f t="shared" ref="K46:K53" si="37">+J46/(1-I46)</f>
        <v>263963.63636363635</v>
      </c>
      <c r="L46" s="61">
        <v>278000</v>
      </c>
      <c r="M46" s="10">
        <f t="shared" si="35"/>
        <v>0.47776978417266186</v>
      </c>
      <c r="N46" s="2">
        <v>278000</v>
      </c>
      <c r="O46" s="10">
        <f t="shared" si="36"/>
        <v>0.47776978417266186</v>
      </c>
    </row>
    <row r="47" spans="1:15" s="9" customFormat="1" ht="100" customHeight="1" x14ac:dyDescent="0.35">
      <c r="A47" s="1">
        <v>55193</v>
      </c>
      <c r="B47" s="1" t="e" vm="32">
        <v>#VALUE!</v>
      </c>
      <c r="C47" s="1" t="s">
        <v>20</v>
      </c>
      <c r="D47" s="1"/>
      <c r="E47" s="2">
        <v>130000</v>
      </c>
      <c r="F47" s="1"/>
      <c r="G47" s="1" t="s">
        <v>24</v>
      </c>
      <c r="H47" s="1" t="s">
        <v>20</v>
      </c>
      <c r="I47" s="7">
        <v>0.45</v>
      </c>
      <c r="J47" s="2">
        <f t="shared" si="34"/>
        <v>154700</v>
      </c>
      <c r="K47" s="2">
        <f t="shared" si="37"/>
        <v>281272.72727272724</v>
      </c>
      <c r="L47" s="61">
        <v>287000</v>
      </c>
      <c r="M47" s="10">
        <f t="shared" si="35"/>
        <v>0.46097560975609758</v>
      </c>
      <c r="N47" s="2">
        <v>268000</v>
      </c>
      <c r="O47" s="10">
        <f t="shared" si="36"/>
        <v>0.42276119402985074</v>
      </c>
    </row>
    <row r="48" spans="1:15" s="9" customFormat="1" ht="100" customHeight="1" x14ac:dyDescent="0.35">
      <c r="A48" s="1">
        <v>55194</v>
      </c>
      <c r="B48" s="1" t="e" vm="33">
        <v>#VALUE!</v>
      </c>
      <c r="C48" s="1" t="s">
        <v>20</v>
      </c>
      <c r="D48" s="1"/>
      <c r="E48" s="2">
        <v>116000</v>
      </c>
      <c r="F48" s="1"/>
      <c r="G48" s="1" t="s">
        <v>24</v>
      </c>
      <c r="H48" s="1" t="s">
        <v>20</v>
      </c>
      <c r="I48" s="7">
        <v>0.45</v>
      </c>
      <c r="J48" s="2">
        <f t="shared" si="34"/>
        <v>138040</v>
      </c>
      <c r="K48" s="2">
        <f t="shared" si="37"/>
        <v>250981.81818181815</v>
      </c>
      <c r="L48" s="61">
        <v>278000</v>
      </c>
      <c r="M48" s="10">
        <f t="shared" si="35"/>
        <v>0.50345323741007197</v>
      </c>
      <c r="N48" s="2">
        <v>278000</v>
      </c>
      <c r="O48" s="10">
        <f t="shared" si="36"/>
        <v>0.50345323741007197</v>
      </c>
    </row>
    <row r="49" spans="1:15" s="9" customFormat="1" ht="100" customHeight="1" x14ac:dyDescent="0.35">
      <c r="A49" s="1">
        <v>55195</v>
      </c>
      <c r="B49" s="1" t="e" vm="34">
        <v>#VALUE!</v>
      </c>
      <c r="C49" s="1" t="s">
        <v>20</v>
      </c>
      <c r="D49" s="1"/>
      <c r="E49" s="2">
        <v>114000</v>
      </c>
      <c r="F49" s="36"/>
      <c r="G49" s="1" t="s">
        <v>24</v>
      </c>
      <c r="H49" s="1" t="s">
        <v>20</v>
      </c>
      <c r="I49" s="7">
        <v>0.5</v>
      </c>
      <c r="J49" s="2">
        <f t="shared" si="34"/>
        <v>135660</v>
      </c>
      <c r="K49" s="2">
        <f t="shared" si="37"/>
        <v>271320</v>
      </c>
      <c r="L49" s="61">
        <v>257000</v>
      </c>
      <c r="M49" s="10">
        <f t="shared" si="35"/>
        <v>0.47214007782101169</v>
      </c>
      <c r="N49" s="2"/>
      <c r="O49" s="10">
        <f t="shared" si="36"/>
        <v>0</v>
      </c>
    </row>
    <row r="50" spans="1:15" s="9" customFormat="1" ht="100" customHeight="1" x14ac:dyDescent="0.35">
      <c r="A50" s="1">
        <v>55196</v>
      </c>
      <c r="B50" s="1" t="e" vm="35">
        <v>#VALUE!</v>
      </c>
      <c r="C50" s="1" t="s">
        <v>20</v>
      </c>
      <c r="D50" s="1"/>
      <c r="E50" s="2">
        <v>116000</v>
      </c>
      <c r="F50" s="36"/>
      <c r="G50" s="1" t="s">
        <v>24</v>
      </c>
      <c r="H50" s="1" t="s">
        <v>20</v>
      </c>
      <c r="I50" s="7">
        <v>0.5</v>
      </c>
      <c r="J50" s="2">
        <f t="shared" si="34"/>
        <v>138040</v>
      </c>
      <c r="K50" s="2">
        <f t="shared" si="37"/>
        <v>276080</v>
      </c>
      <c r="L50" s="61">
        <v>278000</v>
      </c>
      <c r="M50" s="10">
        <f t="shared" si="35"/>
        <v>0.50345323741007197</v>
      </c>
      <c r="N50" s="2"/>
      <c r="O50" s="10">
        <f t="shared" si="36"/>
        <v>0</v>
      </c>
    </row>
    <row r="51" spans="1:15" s="9" customFormat="1" ht="100" customHeight="1" x14ac:dyDescent="0.35">
      <c r="A51" s="1">
        <v>55197</v>
      </c>
      <c r="B51" s="1" t="e" vm="36">
        <v>#VALUE!</v>
      </c>
      <c r="C51" s="1" t="s">
        <v>20</v>
      </c>
      <c r="D51" s="1"/>
      <c r="E51" s="2">
        <v>118000</v>
      </c>
      <c r="F51" s="36"/>
      <c r="G51" s="1" t="s">
        <v>24</v>
      </c>
      <c r="H51" s="1" t="s">
        <v>20</v>
      </c>
      <c r="I51" s="7">
        <v>0.5</v>
      </c>
      <c r="J51" s="2">
        <f t="shared" si="34"/>
        <v>140420</v>
      </c>
      <c r="K51" s="2">
        <f t="shared" si="37"/>
        <v>280840</v>
      </c>
      <c r="L51" s="61">
        <v>287000</v>
      </c>
      <c r="M51" s="10">
        <f t="shared" si="35"/>
        <v>0.51073170731707318</v>
      </c>
      <c r="N51" s="2"/>
      <c r="O51" s="10">
        <f t="shared" si="36"/>
        <v>0</v>
      </c>
    </row>
    <row r="52" spans="1:15" s="9" customFormat="1" ht="100" customHeight="1" x14ac:dyDescent="0.35">
      <c r="A52" s="1">
        <v>55198</v>
      </c>
      <c r="B52" s="1" t="e" vm="37">
        <v>#VALUE!</v>
      </c>
      <c r="C52" s="1" t="s">
        <v>20</v>
      </c>
      <c r="D52" s="1"/>
      <c r="E52" s="2">
        <v>126000</v>
      </c>
      <c r="F52" s="36"/>
      <c r="G52" s="1" t="s">
        <v>24</v>
      </c>
      <c r="H52" s="1" t="s">
        <v>20</v>
      </c>
      <c r="I52" s="7">
        <v>0.5</v>
      </c>
      <c r="J52" s="2">
        <f t="shared" si="34"/>
        <v>149940</v>
      </c>
      <c r="K52" s="2">
        <f t="shared" si="37"/>
        <v>299880</v>
      </c>
      <c r="L52" s="61">
        <v>295000</v>
      </c>
      <c r="M52" s="10">
        <f t="shared" si="35"/>
        <v>0.49172881355932202</v>
      </c>
      <c r="N52" s="2"/>
      <c r="O52" s="10">
        <f t="shared" si="36"/>
        <v>0</v>
      </c>
    </row>
    <row r="53" spans="1:15" s="9" customFormat="1" ht="100" customHeight="1" x14ac:dyDescent="0.35">
      <c r="A53" s="1">
        <v>55199</v>
      </c>
      <c r="B53" s="1" t="e" vm="38">
        <v>#VALUE!</v>
      </c>
      <c r="C53" s="1" t="s">
        <v>20</v>
      </c>
      <c r="D53" s="1"/>
      <c r="E53" s="2">
        <v>104000</v>
      </c>
      <c r="F53" s="36"/>
      <c r="G53" s="1" t="s">
        <v>24</v>
      </c>
      <c r="H53" s="1" t="s">
        <v>20</v>
      </c>
      <c r="I53" s="7">
        <v>0.5</v>
      </c>
      <c r="J53" s="2">
        <f t="shared" si="34"/>
        <v>123760</v>
      </c>
      <c r="K53" s="2">
        <f t="shared" si="37"/>
        <v>247520</v>
      </c>
      <c r="L53" s="61">
        <v>247000</v>
      </c>
      <c r="M53" s="10">
        <f t="shared" si="35"/>
        <v>0.49894736842105264</v>
      </c>
      <c r="N53" s="2"/>
      <c r="O53" s="10">
        <f t="shared" si="36"/>
        <v>0</v>
      </c>
    </row>
    <row r="54" spans="1:15" s="9" customFormat="1" ht="100" customHeight="1" x14ac:dyDescent="0.35">
      <c r="A54" s="1">
        <v>55200</v>
      </c>
      <c r="B54" s="1" t="e" vm="39">
        <v>#VALUE!</v>
      </c>
      <c r="C54" s="1" t="s">
        <v>20</v>
      </c>
      <c r="D54" s="1">
        <v>7131</v>
      </c>
      <c r="E54" s="2">
        <v>120000</v>
      </c>
      <c r="F54" s="1"/>
      <c r="G54" s="1"/>
      <c r="H54" s="1"/>
      <c r="I54" s="1"/>
      <c r="J54" s="2">
        <f t="shared" si="34"/>
        <v>142800</v>
      </c>
      <c r="K54" s="2"/>
      <c r="L54" s="61">
        <v>278000</v>
      </c>
      <c r="M54" s="10">
        <f t="shared" si="35"/>
        <v>0.48633093525179855</v>
      </c>
      <c r="N54" s="2">
        <v>295000</v>
      </c>
      <c r="O54" s="10">
        <f t="shared" si="36"/>
        <v>0.51593220338983048</v>
      </c>
    </row>
    <row r="55" spans="1:15" s="9" customFormat="1" ht="100" customHeight="1" x14ac:dyDescent="0.35">
      <c r="A55" s="1">
        <v>55201</v>
      </c>
      <c r="B55" s="1" t="e" vm="40">
        <v>#VALUE!</v>
      </c>
      <c r="C55" s="1" t="s">
        <v>20</v>
      </c>
      <c r="D55" s="1">
        <v>5161</v>
      </c>
      <c r="E55" s="2">
        <v>116000</v>
      </c>
      <c r="F55" s="1"/>
      <c r="G55" s="1"/>
      <c r="H55" s="1"/>
      <c r="I55" s="1"/>
      <c r="J55" s="2">
        <f t="shared" si="34"/>
        <v>138040</v>
      </c>
      <c r="K55" s="2"/>
      <c r="L55" s="61">
        <v>268000</v>
      </c>
      <c r="M55" s="10">
        <f t="shared" si="35"/>
        <v>0.48492537313432837</v>
      </c>
      <c r="N55" s="2">
        <v>278000</v>
      </c>
      <c r="O55" s="10">
        <f t="shared" si="36"/>
        <v>0.50345323741007197</v>
      </c>
    </row>
    <row r="56" spans="1:15" s="9" customFormat="1" ht="100" customHeight="1" x14ac:dyDescent="0.35">
      <c r="A56" s="1">
        <v>55202</v>
      </c>
      <c r="B56" s="1" t="e" vm="41">
        <v>#VALUE!</v>
      </c>
      <c r="C56" s="1" t="s">
        <v>20</v>
      </c>
      <c r="D56" s="1">
        <v>389</v>
      </c>
      <c r="E56" s="2">
        <v>116000</v>
      </c>
      <c r="F56" s="1"/>
      <c r="G56" s="1"/>
      <c r="H56" s="1"/>
      <c r="I56" s="1"/>
      <c r="J56" s="2">
        <f t="shared" si="34"/>
        <v>138040</v>
      </c>
      <c r="K56" s="2"/>
      <c r="L56" s="61">
        <v>267000</v>
      </c>
      <c r="M56" s="10">
        <f t="shared" si="35"/>
        <v>0.48299625468164792</v>
      </c>
      <c r="N56" s="2">
        <v>285000</v>
      </c>
      <c r="O56" s="10">
        <f t="shared" si="36"/>
        <v>0.51564912280701758</v>
      </c>
    </row>
    <row r="57" spans="1:15" s="9" customFormat="1" ht="100" customHeight="1" x14ac:dyDescent="0.35">
      <c r="A57" s="1">
        <v>55203</v>
      </c>
      <c r="B57" s="1" t="e" vm="42">
        <v>#VALUE!</v>
      </c>
      <c r="C57" s="1" t="s">
        <v>20</v>
      </c>
      <c r="D57" s="1">
        <v>5136</v>
      </c>
      <c r="E57" s="2">
        <v>116000</v>
      </c>
      <c r="F57" s="1"/>
      <c r="G57" s="1"/>
      <c r="H57" s="1"/>
      <c r="I57" s="1"/>
      <c r="J57" s="2">
        <f t="shared" si="34"/>
        <v>138040</v>
      </c>
      <c r="K57" s="2"/>
      <c r="L57" s="61">
        <v>265000</v>
      </c>
      <c r="M57" s="10">
        <f t="shared" si="35"/>
        <v>0.47909433962264153</v>
      </c>
      <c r="N57" s="2">
        <v>278000</v>
      </c>
      <c r="O57" s="10">
        <f t="shared" si="36"/>
        <v>0.50345323741007197</v>
      </c>
    </row>
    <row r="58" spans="1:15" s="9" customFormat="1" ht="100" customHeight="1" x14ac:dyDescent="0.35">
      <c r="A58" s="1">
        <v>55204</v>
      </c>
      <c r="B58" s="1" t="e" vm="43">
        <v>#VALUE!</v>
      </c>
      <c r="C58" s="1" t="s">
        <v>20</v>
      </c>
      <c r="D58" s="1">
        <v>768</v>
      </c>
      <c r="E58" s="2">
        <v>121000</v>
      </c>
      <c r="F58" s="1"/>
      <c r="G58" s="1"/>
      <c r="H58" s="1"/>
      <c r="I58" s="1"/>
      <c r="J58" s="2">
        <f t="shared" si="34"/>
        <v>143990</v>
      </c>
      <c r="K58" s="2"/>
      <c r="L58" s="61">
        <v>287000</v>
      </c>
      <c r="M58" s="10">
        <f t="shared" si="35"/>
        <v>0.49829268292682927</v>
      </c>
      <c r="N58" s="2">
        <v>295000</v>
      </c>
      <c r="O58" s="10">
        <f t="shared" si="36"/>
        <v>0.51189830508474576</v>
      </c>
    </row>
    <row r="59" spans="1:15" s="9" customFormat="1" ht="100" customHeight="1" x14ac:dyDescent="0.35">
      <c r="A59" s="1">
        <v>55205</v>
      </c>
      <c r="B59" s="1" t="e" vm="44">
        <v>#VALUE!</v>
      </c>
      <c r="C59" s="1" t="s">
        <v>51</v>
      </c>
      <c r="D59" s="1">
        <v>944</v>
      </c>
      <c r="E59" s="2">
        <v>77000</v>
      </c>
      <c r="F59" s="1"/>
      <c r="G59" s="1"/>
      <c r="H59" s="1"/>
      <c r="I59" s="1"/>
      <c r="J59" s="2">
        <f t="shared" si="34"/>
        <v>91630</v>
      </c>
      <c r="K59" s="2"/>
      <c r="L59" s="61">
        <v>197000</v>
      </c>
      <c r="M59" s="10">
        <f t="shared" si="35"/>
        <v>0.53487309644670056</v>
      </c>
      <c r="N59" s="2">
        <v>236000</v>
      </c>
      <c r="O59" s="10">
        <f t="shared" si="36"/>
        <v>0.61173728813559325</v>
      </c>
    </row>
    <row r="60" spans="1:15" s="9" customFormat="1" ht="100" customHeight="1" x14ac:dyDescent="0.35">
      <c r="A60" s="1">
        <v>55206</v>
      </c>
      <c r="B60" s="1" t="e" vm="45">
        <v>#VALUE!</v>
      </c>
      <c r="C60" s="1" t="s">
        <v>51</v>
      </c>
      <c r="D60" s="1">
        <v>919</v>
      </c>
      <c r="E60" s="2">
        <v>88000</v>
      </c>
      <c r="F60" s="1"/>
      <c r="G60" s="1"/>
      <c r="H60" s="1"/>
      <c r="I60" s="1"/>
      <c r="J60" s="2">
        <f t="shared" si="34"/>
        <v>104720</v>
      </c>
      <c r="K60" s="2"/>
      <c r="L60" s="61">
        <v>225000</v>
      </c>
      <c r="M60" s="10">
        <f t="shared" si="35"/>
        <v>0.53457777777777782</v>
      </c>
      <c r="N60" s="2">
        <v>247000</v>
      </c>
      <c r="O60" s="10">
        <f t="shared" si="36"/>
        <v>0.57603238866396766</v>
      </c>
    </row>
    <row r="61" spans="1:15" s="9" customFormat="1" ht="100" customHeight="1" x14ac:dyDescent="0.35">
      <c r="A61" s="1">
        <v>55207</v>
      </c>
      <c r="B61" s="1" t="e" vm="46">
        <v>#VALUE!</v>
      </c>
      <c r="C61" s="1" t="s">
        <v>51</v>
      </c>
      <c r="D61" s="1">
        <v>959</v>
      </c>
      <c r="E61" s="2">
        <v>79000</v>
      </c>
      <c r="F61" s="1"/>
      <c r="G61" s="1"/>
      <c r="H61" s="1"/>
      <c r="I61" s="1"/>
      <c r="J61" s="2">
        <f t="shared" si="34"/>
        <v>94010</v>
      </c>
      <c r="K61" s="2"/>
      <c r="L61" s="61">
        <v>215000</v>
      </c>
      <c r="M61" s="10">
        <f t="shared" si="35"/>
        <v>0.56274418604651166</v>
      </c>
      <c r="N61" s="2">
        <v>237000</v>
      </c>
      <c r="O61" s="10">
        <f t="shared" si="36"/>
        <v>0.60333333333333339</v>
      </c>
    </row>
    <row r="62" spans="1:15" s="9" customFormat="1" ht="100" customHeight="1" x14ac:dyDescent="0.35">
      <c r="A62" s="1">
        <v>55208</v>
      </c>
      <c r="B62" s="1" t="e" vm="47">
        <v>#VALUE!</v>
      </c>
      <c r="C62" s="1" t="s">
        <v>51</v>
      </c>
      <c r="D62" s="1">
        <v>945</v>
      </c>
      <c r="E62" s="2">
        <v>89000</v>
      </c>
      <c r="F62" s="1"/>
      <c r="G62" s="1"/>
      <c r="H62" s="1"/>
      <c r="I62" s="1"/>
      <c r="J62" s="2">
        <f t="shared" si="34"/>
        <v>105910</v>
      </c>
      <c r="K62" s="2"/>
      <c r="L62" s="61">
        <v>227000</v>
      </c>
      <c r="M62" s="10">
        <f t="shared" si="35"/>
        <v>0.5334361233480176</v>
      </c>
      <c r="N62" s="2">
        <v>245000</v>
      </c>
      <c r="O62" s="10">
        <f t="shared" si="36"/>
        <v>0.56771428571428573</v>
      </c>
    </row>
    <row r="63" spans="1:15" s="9" customFormat="1" ht="100" customHeight="1" x14ac:dyDescent="0.35">
      <c r="A63" s="1">
        <v>55209</v>
      </c>
      <c r="B63" s="1" t="e" vm="18">
        <v>#VALUE!</v>
      </c>
      <c r="C63" s="1" t="s">
        <v>51</v>
      </c>
      <c r="D63" s="1">
        <v>955</v>
      </c>
      <c r="E63" s="2">
        <v>77000</v>
      </c>
      <c r="F63" s="1"/>
      <c r="G63" s="1"/>
      <c r="H63" s="1"/>
      <c r="I63" s="1"/>
      <c r="J63" s="2">
        <f t="shared" si="34"/>
        <v>91630</v>
      </c>
      <c r="K63" s="2"/>
      <c r="L63" s="61">
        <v>197000</v>
      </c>
      <c r="M63" s="10">
        <f t="shared" si="35"/>
        <v>0.53487309644670056</v>
      </c>
      <c r="N63" s="2">
        <v>225000</v>
      </c>
      <c r="O63" s="10">
        <f t="shared" si="36"/>
        <v>0.59275555555555559</v>
      </c>
    </row>
    <row r="64" spans="1:15" s="9" customFormat="1" ht="100" customHeight="1" x14ac:dyDescent="0.35">
      <c r="A64" s="1">
        <v>55210</v>
      </c>
      <c r="B64" s="1" t="e" vm="48">
        <v>#VALUE!</v>
      </c>
      <c r="C64" s="1" t="s">
        <v>51</v>
      </c>
      <c r="D64" s="1">
        <v>964</v>
      </c>
      <c r="E64" s="2">
        <v>89000</v>
      </c>
      <c r="F64" s="1"/>
      <c r="G64" s="1"/>
      <c r="H64" s="1"/>
      <c r="I64" s="1"/>
      <c r="J64" s="2">
        <f t="shared" si="34"/>
        <v>105910</v>
      </c>
      <c r="K64" s="2"/>
      <c r="L64" s="61">
        <v>235000</v>
      </c>
      <c r="M64" s="10">
        <f t="shared" si="35"/>
        <v>0.54931914893617018</v>
      </c>
      <c r="N64" s="2">
        <v>257000</v>
      </c>
      <c r="O64" s="10">
        <f t="shared" si="36"/>
        <v>0.5878988326848249</v>
      </c>
    </row>
    <row r="65" spans="1:15" s="9" customFormat="1" ht="100" customHeight="1" x14ac:dyDescent="0.35">
      <c r="A65" s="1">
        <v>56023</v>
      </c>
      <c r="B65" s="9" t="e" vm="49">
        <v>#VALUE!</v>
      </c>
      <c r="C65" s="1"/>
      <c r="D65" s="1"/>
      <c r="E65" s="2">
        <v>110000</v>
      </c>
      <c r="F65" s="1"/>
      <c r="G65" s="1"/>
      <c r="H65" s="1"/>
      <c r="I65" s="1"/>
      <c r="J65" s="2">
        <f t="shared" si="34"/>
        <v>130900</v>
      </c>
      <c r="K65" s="2"/>
      <c r="L65" s="61">
        <v>257000</v>
      </c>
      <c r="M65" s="10">
        <f t="shared" si="35"/>
        <v>0.49066147859922177</v>
      </c>
      <c r="N65" s="2">
        <v>276000</v>
      </c>
      <c r="O65" s="10">
        <f t="shared" si="36"/>
        <v>0.5257246376811594</v>
      </c>
    </row>
    <row r="66" spans="1:15" s="9" customFormat="1" ht="100" customHeight="1" x14ac:dyDescent="0.35">
      <c r="A66" s="1">
        <v>56028</v>
      </c>
      <c r="C66" s="1"/>
      <c r="D66" s="1"/>
      <c r="E66" s="2"/>
      <c r="F66" s="1"/>
      <c r="G66" s="1"/>
      <c r="H66" s="1"/>
      <c r="I66" s="1"/>
      <c r="J66" s="2">
        <f t="shared" si="34"/>
        <v>0</v>
      </c>
      <c r="K66" s="2"/>
      <c r="L66" s="61"/>
      <c r="M66" s="10">
        <f t="shared" si="35"/>
        <v>0</v>
      </c>
      <c r="N66" s="2"/>
      <c r="O66" s="10">
        <f t="shared" si="36"/>
        <v>0</v>
      </c>
    </row>
    <row r="67" spans="1:15" s="9" customFormat="1" ht="100" customHeight="1" x14ac:dyDescent="0.35">
      <c r="A67" s="1">
        <v>56028</v>
      </c>
      <c r="B67" s="1" t="e" vm="50">
        <v>#VALUE!</v>
      </c>
      <c r="C67" s="1"/>
      <c r="D67" s="1"/>
      <c r="E67" s="2">
        <v>110000</v>
      </c>
      <c r="F67" s="1"/>
      <c r="G67" s="1"/>
      <c r="H67" s="1"/>
      <c r="I67" s="1"/>
      <c r="J67" s="2">
        <f t="shared" si="34"/>
        <v>130900</v>
      </c>
      <c r="K67" s="2"/>
      <c r="L67" s="61">
        <v>275000</v>
      </c>
      <c r="M67" s="10">
        <f t="shared" si="35"/>
        <v>0.52400000000000002</v>
      </c>
      <c r="N67" s="2">
        <v>285000</v>
      </c>
      <c r="O67" s="10">
        <f t="shared" si="36"/>
        <v>0.54070175438596491</v>
      </c>
    </row>
    <row r="68" spans="1:15" s="9" customFormat="1" ht="100" customHeight="1" x14ac:dyDescent="0.35">
      <c r="A68" s="1">
        <v>56029</v>
      </c>
      <c r="B68" s="1"/>
      <c r="C68" s="1" t="s">
        <v>21</v>
      </c>
      <c r="D68" s="1"/>
      <c r="E68" s="2"/>
      <c r="F68" s="1"/>
      <c r="G68" s="1"/>
      <c r="H68" s="1"/>
      <c r="I68" s="1"/>
      <c r="J68" s="2"/>
      <c r="K68" s="2"/>
      <c r="L68" s="61">
        <v>237000</v>
      </c>
      <c r="M68" s="10"/>
      <c r="N68" s="2">
        <v>278000</v>
      </c>
      <c r="O68" s="10"/>
    </row>
    <row r="69" spans="1:15" s="9" customFormat="1" ht="100" customHeight="1" x14ac:dyDescent="0.35">
      <c r="A69" s="1">
        <v>56032</v>
      </c>
      <c r="B69" s="1" t="e" vm="51">
        <v>#VALUE!</v>
      </c>
      <c r="C69" s="1"/>
      <c r="D69" s="1"/>
      <c r="E69" s="2">
        <v>110000</v>
      </c>
      <c r="F69" s="1"/>
      <c r="G69" s="1"/>
      <c r="H69" s="1"/>
      <c r="I69" s="1"/>
      <c r="J69" s="2">
        <f>+E69*1.19</f>
        <v>130900</v>
      </c>
      <c r="K69" s="2"/>
      <c r="L69" s="61">
        <v>278000</v>
      </c>
      <c r="M69" s="10">
        <f>IFERROR((L69-J69)/L69,0)</f>
        <v>0.52913669064748203</v>
      </c>
      <c r="N69" s="2">
        <v>287000</v>
      </c>
      <c r="O69" s="10">
        <f>IFERROR((N69-J69)/N69,0)</f>
        <v>0.54390243902439028</v>
      </c>
    </row>
    <row r="70" spans="1:15" s="9" customFormat="1" ht="100" customHeight="1" x14ac:dyDescent="0.35">
      <c r="A70" s="1">
        <v>56037</v>
      </c>
      <c r="B70" s="1"/>
      <c r="C70" s="1" t="s">
        <v>21</v>
      </c>
      <c r="D70" s="1"/>
      <c r="E70" s="2"/>
      <c r="F70" s="1"/>
      <c r="G70" s="1"/>
      <c r="H70" s="1"/>
      <c r="I70" s="1"/>
      <c r="J70" s="2"/>
      <c r="K70" s="2"/>
      <c r="L70" s="61">
        <v>278000</v>
      </c>
      <c r="M70" s="10"/>
      <c r="N70" s="2">
        <v>295000</v>
      </c>
      <c r="O70" s="10"/>
    </row>
    <row r="71" spans="1:15" s="9" customFormat="1" ht="100" customHeight="1" x14ac:dyDescent="0.35">
      <c r="A71" s="1">
        <v>56050</v>
      </c>
      <c r="B71" s="1"/>
      <c r="C71" s="1" t="s">
        <v>21</v>
      </c>
      <c r="D71" s="1"/>
      <c r="E71" s="2"/>
      <c r="F71" s="1"/>
      <c r="G71" s="1"/>
      <c r="H71" s="1"/>
      <c r="I71" s="1"/>
      <c r="J71" s="2"/>
      <c r="K71" s="2"/>
      <c r="L71" s="61">
        <v>245000</v>
      </c>
      <c r="M71" s="10"/>
      <c r="N71" s="2"/>
      <c r="O71" s="10"/>
    </row>
    <row r="72" spans="1:15" s="9" customFormat="1" ht="100" customHeight="1" x14ac:dyDescent="0.35">
      <c r="A72" s="1">
        <v>56056</v>
      </c>
      <c r="B72" s="1"/>
      <c r="C72" s="1" t="s">
        <v>21</v>
      </c>
      <c r="D72" s="1"/>
      <c r="E72" s="2"/>
      <c r="F72" s="1"/>
      <c r="G72" s="1"/>
      <c r="H72" s="1"/>
      <c r="I72" s="1"/>
      <c r="J72" s="2"/>
      <c r="K72" s="2"/>
      <c r="L72" s="61">
        <v>265000</v>
      </c>
      <c r="M72" s="10"/>
      <c r="N72" s="2">
        <v>285000</v>
      </c>
      <c r="O72" s="10"/>
    </row>
    <row r="73" spans="1:15" s="9" customFormat="1" ht="100" customHeight="1" x14ac:dyDescent="0.35">
      <c r="A73" s="1">
        <v>56060</v>
      </c>
      <c r="B73" s="1" t="e" vm="52">
        <v>#VALUE!</v>
      </c>
      <c r="C73" s="1" t="s">
        <v>20</v>
      </c>
      <c r="D73" s="1"/>
      <c r="E73" s="2"/>
      <c r="F73" s="1"/>
      <c r="G73" s="1"/>
      <c r="H73" s="1"/>
      <c r="I73" s="1"/>
      <c r="J73" s="2"/>
      <c r="K73" s="2"/>
      <c r="L73" s="61">
        <v>247000</v>
      </c>
      <c r="M73" s="10"/>
      <c r="N73" s="2"/>
      <c r="O73" s="10"/>
    </row>
    <row r="74" spans="1:15" s="9" customFormat="1" ht="100" customHeight="1" x14ac:dyDescent="0.35">
      <c r="A74" s="1">
        <v>56067</v>
      </c>
      <c r="B74" s="1"/>
      <c r="C74" s="1" t="s">
        <v>21</v>
      </c>
      <c r="D74" s="1"/>
      <c r="E74" s="2"/>
      <c r="F74" s="1"/>
      <c r="G74" s="1"/>
      <c r="H74" s="1"/>
      <c r="I74" s="1"/>
      <c r="J74" s="2"/>
      <c r="K74" s="2"/>
      <c r="L74" s="61">
        <v>268000</v>
      </c>
      <c r="M74" s="10"/>
      <c r="N74" s="2">
        <v>287000</v>
      </c>
      <c r="O74" s="10"/>
    </row>
    <row r="75" spans="1:15" s="9" customFormat="1" ht="100" customHeight="1" x14ac:dyDescent="0.35">
      <c r="A75" s="1">
        <v>56070</v>
      </c>
      <c r="B75" s="1" t="e" vm="53">
        <v>#VALUE!</v>
      </c>
      <c r="C75" s="1" t="s">
        <v>20</v>
      </c>
      <c r="D75" s="1"/>
      <c r="E75" s="2">
        <v>116000</v>
      </c>
      <c r="F75" s="1"/>
      <c r="G75" s="1" t="s">
        <v>24</v>
      </c>
      <c r="H75" s="1" t="s">
        <v>20</v>
      </c>
      <c r="I75" s="7">
        <v>0.45</v>
      </c>
      <c r="J75" s="2">
        <f>+E75*1.19</f>
        <v>138040</v>
      </c>
      <c r="K75" s="2">
        <f>+J75/(1-I75)</f>
        <v>250981.81818181815</v>
      </c>
      <c r="L75" s="61">
        <v>267000</v>
      </c>
      <c r="M75" s="10">
        <f>IFERROR((L75-J75)/L75,0)</f>
        <v>0.48299625468164792</v>
      </c>
      <c r="N75" s="2">
        <v>267000</v>
      </c>
      <c r="O75" s="10">
        <f>IFERROR((N75-J75)/N75,0)</f>
        <v>0.48299625468164792</v>
      </c>
    </row>
    <row r="76" spans="1:15" s="9" customFormat="1" ht="100" customHeight="1" x14ac:dyDescent="0.35">
      <c r="A76" s="1">
        <v>56071</v>
      </c>
      <c r="B76" s="1" t="e" vm="54">
        <v>#VALUE!</v>
      </c>
      <c r="C76" s="1" t="s">
        <v>20</v>
      </c>
      <c r="D76" s="1"/>
      <c r="E76" s="2">
        <v>113000</v>
      </c>
      <c r="F76" s="1"/>
      <c r="G76" s="1" t="s">
        <v>24</v>
      </c>
      <c r="H76" s="1" t="s">
        <v>20</v>
      </c>
      <c r="I76" s="7">
        <v>0.45</v>
      </c>
      <c r="J76" s="2">
        <f>+E76*1.19</f>
        <v>134470</v>
      </c>
      <c r="K76" s="2">
        <f>+J76/(1-I76)</f>
        <v>244490.90909090906</v>
      </c>
      <c r="L76" s="61">
        <v>257000</v>
      </c>
      <c r="M76" s="10">
        <f>IFERROR((L76-J76)/L76,0)</f>
        <v>0.47677042801556418</v>
      </c>
      <c r="N76" s="2">
        <v>257000</v>
      </c>
      <c r="O76" s="10">
        <f>IFERROR((N76-J76)/N76,0)</f>
        <v>0.47677042801556418</v>
      </c>
    </row>
    <row r="77" spans="1:15" s="9" customFormat="1" ht="100" customHeight="1" x14ac:dyDescent="0.35">
      <c r="A77" s="1">
        <v>57017</v>
      </c>
      <c r="B77" s="1"/>
      <c r="C77" s="1" t="s">
        <v>21</v>
      </c>
      <c r="D77" s="1"/>
      <c r="E77" s="2"/>
      <c r="F77" s="1"/>
      <c r="G77" s="1"/>
      <c r="H77" s="1"/>
      <c r="I77" s="1"/>
      <c r="J77" s="2"/>
      <c r="K77" s="2"/>
      <c r="L77" s="61">
        <v>287000</v>
      </c>
      <c r="M77" s="10"/>
      <c r="N77" s="2"/>
      <c r="O77" s="10"/>
    </row>
    <row r="78" spans="1:15" s="9" customFormat="1" ht="100" customHeight="1" x14ac:dyDescent="0.35">
      <c r="A78" s="1">
        <v>57019</v>
      </c>
      <c r="B78" s="1"/>
      <c r="C78" s="1" t="s">
        <v>21</v>
      </c>
      <c r="D78" s="1"/>
      <c r="E78" s="2"/>
      <c r="F78" s="1"/>
      <c r="G78" s="1"/>
      <c r="H78" s="1"/>
      <c r="I78" s="1"/>
      <c r="J78" s="2"/>
      <c r="K78" s="2"/>
      <c r="L78" s="61">
        <v>278000</v>
      </c>
      <c r="M78" s="10"/>
      <c r="N78" s="2"/>
      <c r="O78" s="10"/>
    </row>
    <row r="79" spans="1:15" s="9" customFormat="1" ht="100" customHeight="1" x14ac:dyDescent="0.35">
      <c r="A79" s="1">
        <v>57032</v>
      </c>
      <c r="B79" s="1"/>
      <c r="C79" s="1" t="s">
        <v>48</v>
      </c>
      <c r="D79" s="1"/>
      <c r="E79" s="2"/>
      <c r="F79" s="1"/>
      <c r="G79" s="1"/>
      <c r="H79" s="1"/>
      <c r="I79" s="1"/>
      <c r="J79" s="2"/>
      <c r="K79" s="2"/>
      <c r="L79" s="61">
        <v>278000</v>
      </c>
      <c r="M79" s="10"/>
      <c r="N79" s="2">
        <v>287000</v>
      </c>
      <c r="O79" s="10"/>
    </row>
    <row r="80" spans="1:15" s="9" customFormat="1" ht="100" customHeight="1" x14ac:dyDescent="0.35">
      <c r="A80" s="1">
        <v>57046</v>
      </c>
      <c r="B80" s="1"/>
      <c r="C80" s="1" t="s">
        <v>28</v>
      </c>
      <c r="D80" s="1"/>
      <c r="E80" s="2">
        <v>336200</v>
      </c>
      <c r="F80" s="36" t="s">
        <v>29</v>
      </c>
      <c r="G80" s="1" t="s">
        <v>24</v>
      </c>
      <c r="H80" s="1" t="s">
        <v>28</v>
      </c>
      <c r="I80" s="7">
        <v>0.45</v>
      </c>
      <c r="J80" s="2">
        <f t="shared" ref="J80:J140" si="38">+E80*1.19</f>
        <v>400078</v>
      </c>
      <c r="K80" s="2">
        <f t="shared" ref="K80:K89" si="39">+J80/(1-I80)</f>
        <v>727414.54545454541</v>
      </c>
      <c r="L80" s="61">
        <v>667000</v>
      </c>
      <c r="M80" s="10">
        <f t="shared" ref="M80:M89" si="40">IFERROR((L80-J80)/L80,0)</f>
        <v>0.40018290854572713</v>
      </c>
      <c r="N80" s="2">
        <v>667000</v>
      </c>
      <c r="O80" s="10">
        <f t="shared" ref="O80:O89" si="41">IFERROR((N80-J80)/N80,0)</f>
        <v>0.40018290854572713</v>
      </c>
    </row>
    <row r="81" spans="1:16" s="9" customFormat="1" ht="100" customHeight="1" x14ac:dyDescent="0.35">
      <c r="A81" s="1">
        <v>57047</v>
      </c>
      <c r="B81" s="1"/>
      <c r="C81" s="1" t="s">
        <v>28</v>
      </c>
      <c r="D81" s="1"/>
      <c r="E81" s="2">
        <v>450000</v>
      </c>
      <c r="F81" s="36" t="s">
        <v>30</v>
      </c>
      <c r="G81" s="1" t="s">
        <v>24</v>
      </c>
      <c r="H81" s="1" t="s">
        <v>28</v>
      </c>
      <c r="I81" s="7">
        <v>0.45</v>
      </c>
      <c r="J81" s="2">
        <f t="shared" si="38"/>
        <v>535500</v>
      </c>
      <c r="K81" s="2">
        <f t="shared" si="39"/>
        <v>973636.36363636353</v>
      </c>
      <c r="L81" s="61">
        <v>895000</v>
      </c>
      <c r="M81" s="10">
        <f t="shared" si="40"/>
        <v>0.40167597765363128</v>
      </c>
      <c r="N81" s="2">
        <v>895000</v>
      </c>
      <c r="O81" s="10">
        <f t="shared" si="41"/>
        <v>0.40167597765363128</v>
      </c>
    </row>
    <row r="82" spans="1:16" s="9" customFormat="1" ht="100" customHeight="1" x14ac:dyDescent="0.35">
      <c r="A82" s="1">
        <v>57048</v>
      </c>
      <c r="B82" s="1"/>
      <c r="C82" s="1" t="s">
        <v>28</v>
      </c>
      <c r="D82" s="1"/>
      <c r="E82" s="2">
        <v>220000</v>
      </c>
      <c r="F82" s="36" t="s">
        <v>31</v>
      </c>
      <c r="G82" s="1" t="s">
        <v>24</v>
      </c>
      <c r="H82" s="1" t="s">
        <v>28</v>
      </c>
      <c r="I82" s="7">
        <v>0.45</v>
      </c>
      <c r="J82" s="2">
        <f t="shared" si="38"/>
        <v>261800</v>
      </c>
      <c r="K82" s="2">
        <f t="shared" si="39"/>
        <v>475999.99999999994</v>
      </c>
      <c r="L82" s="61">
        <v>476000</v>
      </c>
      <c r="M82" s="10">
        <f t="shared" si="40"/>
        <v>0.45</v>
      </c>
      <c r="N82" s="2">
        <v>476000</v>
      </c>
      <c r="O82" s="10">
        <f t="shared" si="41"/>
        <v>0.45</v>
      </c>
    </row>
    <row r="83" spans="1:16" s="9" customFormat="1" ht="100" customHeight="1" x14ac:dyDescent="0.35">
      <c r="A83" s="1">
        <v>57049</v>
      </c>
      <c r="B83" s="1"/>
      <c r="C83" s="1" t="s">
        <v>28</v>
      </c>
      <c r="D83" s="1"/>
      <c r="E83" s="2">
        <v>220000</v>
      </c>
      <c r="F83" s="36" t="s">
        <v>32</v>
      </c>
      <c r="G83" s="1" t="s">
        <v>24</v>
      </c>
      <c r="H83" s="1" t="s">
        <v>28</v>
      </c>
      <c r="I83" s="7">
        <v>0.45</v>
      </c>
      <c r="J83" s="2">
        <f t="shared" si="38"/>
        <v>261800</v>
      </c>
      <c r="K83" s="2">
        <f t="shared" si="39"/>
        <v>475999.99999999994</v>
      </c>
      <c r="L83" s="61">
        <v>476000</v>
      </c>
      <c r="M83" s="10">
        <f t="shared" si="40"/>
        <v>0.45</v>
      </c>
      <c r="N83" s="2">
        <v>476000</v>
      </c>
      <c r="O83" s="10">
        <f t="shared" si="41"/>
        <v>0.45</v>
      </c>
    </row>
    <row r="84" spans="1:16" s="9" customFormat="1" ht="100" customHeight="1" x14ac:dyDescent="0.35">
      <c r="A84" s="1">
        <v>57050</v>
      </c>
      <c r="B84" s="1"/>
      <c r="C84" s="1" t="s">
        <v>28</v>
      </c>
      <c r="D84" s="1"/>
      <c r="E84" s="2">
        <v>160000</v>
      </c>
      <c r="F84" s="36" t="s">
        <v>33</v>
      </c>
      <c r="G84" s="1" t="s">
        <v>24</v>
      </c>
      <c r="H84" s="1" t="s">
        <v>28</v>
      </c>
      <c r="I84" s="7">
        <v>0.45</v>
      </c>
      <c r="J84" s="2">
        <f t="shared" si="38"/>
        <v>190400</v>
      </c>
      <c r="K84" s="2">
        <f t="shared" si="39"/>
        <v>346181.81818181818</v>
      </c>
      <c r="L84" s="61">
        <v>347000</v>
      </c>
      <c r="M84" s="10">
        <f t="shared" si="40"/>
        <v>0.45129682997118153</v>
      </c>
      <c r="N84" s="2">
        <v>347000</v>
      </c>
      <c r="O84" s="10">
        <f t="shared" si="41"/>
        <v>0.45129682997118153</v>
      </c>
    </row>
    <row r="85" spans="1:16" s="9" customFormat="1" ht="100" customHeight="1" x14ac:dyDescent="0.35">
      <c r="A85" s="1">
        <v>57051</v>
      </c>
      <c r="B85" s="1"/>
      <c r="C85" s="1" t="s">
        <v>28</v>
      </c>
      <c r="D85" s="1"/>
      <c r="E85" s="2">
        <v>180000</v>
      </c>
      <c r="F85" s="36" t="s">
        <v>34</v>
      </c>
      <c r="G85" s="1" t="s">
        <v>24</v>
      </c>
      <c r="H85" s="1" t="s">
        <v>28</v>
      </c>
      <c r="I85" s="7">
        <v>0.45</v>
      </c>
      <c r="J85" s="2">
        <f t="shared" si="38"/>
        <v>214200</v>
      </c>
      <c r="K85" s="2">
        <f t="shared" si="39"/>
        <v>389454.54545454541</v>
      </c>
      <c r="L85" s="61">
        <v>387000</v>
      </c>
      <c r="M85" s="10">
        <f t="shared" si="40"/>
        <v>0.44651162790697674</v>
      </c>
      <c r="N85" s="2">
        <v>387000</v>
      </c>
      <c r="O85" s="10">
        <f t="shared" si="41"/>
        <v>0.44651162790697674</v>
      </c>
    </row>
    <row r="86" spans="1:16" s="9" customFormat="1" ht="100" customHeight="1" x14ac:dyDescent="0.35">
      <c r="A86" s="1">
        <v>57052</v>
      </c>
      <c r="B86" s="1"/>
      <c r="C86" s="1" t="s">
        <v>28</v>
      </c>
      <c r="D86" s="1"/>
      <c r="E86" s="2">
        <v>185000</v>
      </c>
      <c r="F86" s="36" t="s">
        <v>35</v>
      </c>
      <c r="G86" s="1" t="s">
        <v>24</v>
      </c>
      <c r="H86" s="1" t="s">
        <v>28</v>
      </c>
      <c r="I86" s="7">
        <v>0.45</v>
      </c>
      <c r="J86" s="2">
        <f t="shared" si="38"/>
        <v>220150</v>
      </c>
      <c r="K86" s="2">
        <f t="shared" si="39"/>
        <v>400272.72727272724</v>
      </c>
      <c r="L86" s="61">
        <v>397000</v>
      </c>
      <c r="M86" s="10">
        <f t="shared" si="40"/>
        <v>0.44546599496221662</v>
      </c>
      <c r="N86" s="2">
        <v>397000</v>
      </c>
      <c r="O86" s="10">
        <f t="shared" si="41"/>
        <v>0.44546599496221662</v>
      </c>
    </row>
    <row r="87" spans="1:16" s="9" customFormat="1" ht="100" customHeight="1" x14ac:dyDescent="0.35">
      <c r="A87" s="1">
        <v>57053</v>
      </c>
      <c r="B87" s="1"/>
      <c r="C87" s="1" t="s">
        <v>28</v>
      </c>
      <c r="D87" s="1"/>
      <c r="E87" s="2">
        <v>400000</v>
      </c>
      <c r="F87" s="36" t="s">
        <v>36</v>
      </c>
      <c r="G87" s="1" t="s">
        <v>24</v>
      </c>
      <c r="H87" s="1" t="s">
        <v>28</v>
      </c>
      <c r="I87" s="7">
        <v>0.45</v>
      </c>
      <c r="J87" s="2">
        <f t="shared" si="38"/>
        <v>476000</v>
      </c>
      <c r="K87" s="2">
        <f t="shared" si="39"/>
        <v>865454.54545454541</v>
      </c>
      <c r="L87" s="61">
        <v>787000</v>
      </c>
      <c r="M87" s="10">
        <f t="shared" si="40"/>
        <v>0.39517153748411687</v>
      </c>
      <c r="N87" s="2">
        <v>787000</v>
      </c>
      <c r="O87" s="10">
        <f t="shared" si="41"/>
        <v>0.39517153748411687</v>
      </c>
      <c r="P87" s="35"/>
    </row>
    <row r="88" spans="1:16" s="9" customFormat="1" ht="100" customHeight="1" x14ac:dyDescent="0.35">
      <c r="A88" s="1">
        <v>80322</v>
      </c>
      <c r="B88" s="1"/>
      <c r="C88" s="1" t="s">
        <v>21</v>
      </c>
      <c r="D88" s="1"/>
      <c r="E88" s="2">
        <v>167000</v>
      </c>
      <c r="F88" s="1"/>
      <c r="G88" s="1"/>
      <c r="H88" s="1"/>
      <c r="I88" s="7">
        <v>0.5</v>
      </c>
      <c r="J88" s="2">
        <f t="shared" si="38"/>
        <v>198730</v>
      </c>
      <c r="K88" s="2">
        <f t="shared" si="39"/>
        <v>397460</v>
      </c>
      <c r="L88" s="61">
        <v>378000</v>
      </c>
      <c r="M88" s="10">
        <f t="shared" si="40"/>
        <v>0.47425925925925927</v>
      </c>
      <c r="N88" s="2">
        <v>395000</v>
      </c>
      <c r="O88" s="10">
        <f t="shared" si="41"/>
        <v>0.49688607594936707</v>
      </c>
    </row>
    <row r="89" spans="1:16" s="9" customFormat="1" ht="100" customHeight="1" x14ac:dyDescent="0.35">
      <c r="A89" s="1">
        <v>80419</v>
      </c>
      <c r="B89" s="1"/>
      <c r="C89" s="1" t="s">
        <v>21</v>
      </c>
      <c r="D89" s="1"/>
      <c r="E89" s="2">
        <v>175219</v>
      </c>
      <c r="F89" s="1"/>
      <c r="G89" s="1" t="s">
        <v>23</v>
      </c>
      <c r="H89" s="1" t="s">
        <v>21</v>
      </c>
      <c r="I89" s="7">
        <v>0.5</v>
      </c>
      <c r="J89" s="2">
        <f t="shared" si="38"/>
        <v>208510.61</v>
      </c>
      <c r="K89" s="2">
        <f t="shared" si="39"/>
        <v>417021.22</v>
      </c>
      <c r="L89" s="61">
        <v>350000</v>
      </c>
      <c r="M89" s="10">
        <f t="shared" si="40"/>
        <v>0.40425540000000004</v>
      </c>
      <c r="N89" s="2"/>
      <c r="O89" s="10">
        <f t="shared" si="41"/>
        <v>0</v>
      </c>
    </row>
    <row r="90" spans="1:16" s="9" customFormat="1" ht="100" customHeight="1" x14ac:dyDescent="0.35">
      <c r="A90" s="1">
        <v>80422</v>
      </c>
      <c r="B90" s="1"/>
      <c r="C90" s="1" t="s">
        <v>21</v>
      </c>
      <c r="D90" s="1"/>
      <c r="E90" s="2"/>
      <c r="F90" s="1"/>
      <c r="G90" s="1"/>
      <c r="H90" s="1"/>
      <c r="I90" s="1"/>
      <c r="J90" s="2">
        <f t="shared" si="38"/>
        <v>0</v>
      </c>
      <c r="K90" s="2"/>
      <c r="L90" s="61"/>
      <c r="M90" s="10"/>
      <c r="N90" s="2"/>
      <c r="O90" s="10"/>
    </row>
    <row r="91" spans="1:16" s="9" customFormat="1" ht="100" customHeight="1" x14ac:dyDescent="0.35">
      <c r="A91" s="1">
        <v>80436</v>
      </c>
      <c r="B91" s="1"/>
      <c r="C91" s="1" t="s">
        <v>21</v>
      </c>
      <c r="D91" s="1"/>
      <c r="E91" s="2">
        <v>140402.5</v>
      </c>
      <c r="F91" s="1" t="s">
        <v>2</v>
      </c>
      <c r="G91" s="1" t="s">
        <v>23</v>
      </c>
      <c r="H91" s="1" t="s">
        <v>21</v>
      </c>
      <c r="I91" s="7">
        <v>0.5</v>
      </c>
      <c r="J91" s="2">
        <f t="shared" si="38"/>
        <v>167078.97500000001</v>
      </c>
      <c r="K91" s="2">
        <f>+J91/(1-I91)</f>
        <v>334157.95</v>
      </c>
      <c r="L91" s="61"/>
      <c r="M91" s="10">
        <f>IFERROR((L91-J91)/L91,0)</f>
        <v>0</v>
      </c>
      <c r="N91" s="2"/>
      <c r="O91" s="10">
        <f>IFERROR((N91-J91)/N91,0)</f>
        <v>0</v>
      </c>
    </row>
    <row r="92" spans="1:16" s="9" customFormat="1" ht="100" customHeight="1" x14ac:dyDescent="0.35">
      <c r="A92" s="1">
        <v>80505</v>
      </c>
      <c r="B92" s="1"/>
      <c r="C92" s="1" t="s">
        <v>21</v>
      </c>
      <c r="D92" s="1"/>
      <c r="E92" s="2">
        <v>152000</v>
      </c>
      <c r="F92" s="1"/>
      <c r="G92" s="1" t="s">
        <v>23</v>
      </c>
      <c r="H92" s="1" t="s">
        <v>21</v>
      </c>
      <c r="I92" s="7">
        <v>0.5</v>
      </c>
      <c r="J92" s="2">
        <f t="shared" si="38"/>
        <v>180880</v>
      </c>
      <c r="K92" s="2">
        <f>+J92/(1-I92)</f>
        <v>361760</v>
      </c>
      <c r="L92" s="61">
        <v>267000</v>
      </c>
      <c r="M92" s="10">
        <f>IFERROR((L92-J92)/L92,0)</f>
        <v>0.32254681647940076</v>
      </c>
      <c r="N92" s="2"/>
      <c r="O92" s="10">
        <f>IFERROR((N92-J92)/N92,0)</f>
        <v>0</v>
      </c>
    </row>
    <row r="93" spans="1:16" s="9" customFormat="1" ht="100" customHeight="1" x14ac:dyDescent="0.35">
      <c r="A93" s="1">
        <v>80505</v>
      </c>
      <c r="B93" s="1"/>
      <c r="C93" s="1" t="s">
        <v>21</v>
      </c>
      <c r="D93" s="1"/>
      <c r="E93" s="2"/>
      <c r="F93" s="1"/>
      <c r="G93" s="1"/>
      <c r="H93" s="1"/>
      <c r="I93" s="1"/>
      <c r="J93" s="2">
        <f t="shared" si="38"/>
        <v>0</v>
      </c>
      <c r="K93" s="2"/>
      <c r="L93" s="61"/>
      <c r="M93" s="10"/>
      <c r="N93" s="2"/>
      <c r="O93" s="10"/>
    </row>
    <row r="94" spans="1:16" s="9" customFormat="1" ht="100" customHeight="1" x14ac:dyDescent="0.35">
      <c r="A94" s="1">
        <v>80512</v>
      </c>
      <c r="B94" s="1"/>
      <c r="E94" s="2">
        <v>107000</v>
      </c>
      <c r="F94" s="1"/>
      <c r="G94" s="1" t="s">
        <v>23</v>
      </c>
      <c r="H94" s="1" t="s">
        <v>21</v>
      </c>
      <c r="I94" s="7">
        <v>0.5</v>
      </c>
      <c r="J94" s="2">
        <f t="shared" si="38"/>
        <v>127330</v>
      </c>
      <c r="K94" s="2">
        <f>+J94/(1-I94)</f>
        <v>254660</v>
      </c>
      <c r="L94" s="61">
        <v>254000</v>
      </c>
      <c r="M94" s="10">
        <f t="shared" ref="M94:M100" si="42">IFERROR((L94-J94)/L94,0)</f>
        <v>0.49870078740157481</v>
      </c>
      <c r="N94" s="2">
        <v>267000</v>
      </c>
      <c r="O94" s="10">
        <f t="shared" ref="O94:O100" si="43">IFERROR((N94-J94)/N94,0)</f>
        <v>0.52310861423220978</v>
      </c>
      <c r="P94" s="35"/>
    </row>
    <row r="95" spans="1:16" s="9" customFormat="1" ht="100" customHeight="1" x14ac:dyDescent="0.35">
      <c r="A95" s="1">
        <v>80516</v>
      </c>
      <c r="B95" s="1"/>
      <c r="C95" s="1" t="s">
        <v>21</v>
      </c>
      <c r="D95" s="1"/>
      <c r="E95" s="2">
        <v>125442</v>
      </c>
      <c r="F95" s="1" t="s">
        <v>8</v>
      </c>
      <c r="G95" s="1" t="s">
        <v>23</v>
      </c>
      <c r="H95" s="1" t="s">
        <v>21</v>
      </c>
      <c r="I95" s="7">
        <v>0.5</v>
      </c>
      <c r="J95" s="2">
        <f t="shared" si="38"/>
        <v>149275.97999999998</v>
      </c>
      <c r="K95" s="2">
        <f>+J95/(1-I95)</f>
        <v>298551.95999999996</v>
      </c>
      <c r="L95" s="61"/>
      <c r="M95" s="10">
        <f t="shared" si="42"/>
        <v>0</v>
      </c>
      <c r="N95" s="2"/>
      <c r="O95" s="10">
        <f t="shared" si="43"/>
        <v>0</v>
      </c>
    </row>
    <row r="96" spans="1:16" s="9" customFormat="1" ht="100" customHeight="1" x14ac:dyDescent="0.35">
      <c r="A96" s="1">
        <v>80517</v>
      </c>
      <c r="B96" s="1"/>
      <c r="C96" s="1" t="s">
        <v>21</v>
      </c>
      <c r="D96" s="1"/>
      <c r="E96" s="2">
        <v>166200</v>
      </c>
      <c r="F96" s="1"/>
      <c r="G96" s="1"/>
      <c r="H96" s="1"/>
      <c r="I96" s="7">
        <v>0.5</v>
      </c>
      <c r="J96" s="2">
        <f t="shared" si="38"/>
        <v>197778</v>
      </c>
      <c r="K96" s="2">
        <f>+J96/(1-I96)</f>
        <v>395556</v>
      </c>
      <c r="L96" s="61">
        <v>387000</v>
      </c>
      <c r="M96" s="10">
        <f t="shared" si="42"/>
        <v>0.48894573643410855</v>
      </c>
      <c r="N96" s="2">
        <v>397000</v>
      </c>
      <c r="O96" s="10">
        <f t="shared" si="43"/>
        <v>0.50181863979848862</v>
      </c>
    </row>
    <row r="97" spans="1:15" s="9" customFormat="1" ht="100" customHeight="1" x14ac:dyDescent="0.35">
      <c r="A97" s="1">
        <v>80523</v>
      </c>
      <c r="B97" s="1"/>
      <c r="C97" s="1" t="s">
        <v>21</v>
      </c>
      <c r="D97" s="1"/>
      <c r="E97" s="2">
        <v>175000</v>
      </c>
      <c r="F97" s="1"/>
      <c r="G97" s="1"/>
      <c r="H97" s="1"/>
      <c r="I97" s="7">
        <v>0.45</v>
      </c>
      <c r="J97" s="2">
        <f t="shared" si="38"/>
        <v>208250</v>
      </c>
      <c r="K97" s="2">
        <v>387000</v>
      </c>
      <c r="L97" s="61">
        <v>378000</v>
      </c>
      <c r="M97" s="10">
        <f t="shared" si="42"/>
        <v>0.44907407407407407</v>
      </c>
      <c r="N97" s="2">
        <v>393000</v>
      </c>
      <c r="O97" s="10">
        <f t="shared" si="43"/>
        <v>0.47010178117048346</v>
      </c>
    </row>
    <row r="98" spans="1:15" s="9" customFormat="1" ht="100" customHeight="1" x14ac:dyDescent="0.35">
      <c r="A98" s="1">
        <v>80528</v>
      </c>
      <c r="B98" s="1"/>
      <c r="C98" s="1" t="s">
        <v>21</v>
      </c>
      <c r="D98" s="1"/>
      <c r="E98" s="2">
        <v>101475</v>
      </c>
      <c r="F98" s="1"/>
      <c r="G98" s="1"/>
      <c r="H98" s="1"/>
      <c r="I98" s="7">
        <v>0.5</v>
      </c>
      <c r="J98" s="2">
        <f t="shared" si="38"/>
        <v>120755.25</v>
      </c>
      <c r="K98" s="2">
        <f>+J98/(1-I98)</f>
        <v>241510.5</v>
      </c>
      <c r="L98" s="61">
        <v>257000</v>
      </c>
      <c r="M98" s="10">
        <f t="shared" si="42"/>
        <v>0.53013521400778207</v>
      </c>
      <c r="N98" s="2">
        <v>287000</v>
      </c>
      <c r="O98" s="10">
        <f t="shared" si="43"/>
        <v>0.57925000000000004</v>
      </c>
    </row>
    <row r="99" spans="1:15" s="9" customFormat="1" ht="100" customHeight="1" x14ac:dyDescent="0.35">
      <c r="A99" s="1">
        <v>80529</v>
      </c>
      <c r="B99" s="1"/>
      <c r="C99" s="1" t="s">
        <v>21</v>
      </c>
      <c r="D99" s="1"/>
      <c r="E99" s="2">
        <v>38967.75</v>
      </c>
      <c r="F99" s="1" t="s">
        <v>14</v>
      </c>
      <c r="G99" s="1" t="s">
        <v>23</v>
      </c>
      <c r="H99" s="1" t="s">
        <v>21</v>
      </c>
      <c r="I99" s="7">
        <v>0.5</v>
      </c>
      <c r="J99" s="2">
        <f t="shared" si="38"/>
        <v>46371.622499999998</v>
      </c>
      <c r="K99" s="2">
        <f>+J99/(1-I99)</f>
        <v>92743.244999999995</v>
      </c>
      <c r="L99" s="61"/>
      <c r="M99" s="10">
        <f t="shared" si="42"/>
        <v>0</v>
      </c>
      <c r="N99" s="2"/>
      <c r="O99" s="10">
        <f t="shared" si="43"/>
        <v>0</v>
      </c>
    </row>
    <row r="100" spans="1:15" s="9" customFormat="1" ht="100" customHeight="1" x14ac:dyDescent="0.35">
      <c r="A100" s="1">
        <v>80531</v>
      </c>
      <c r="B100" s="1"/>
      <c r="C100" s="1" t="s">
        <v>21</v>
      </c>
      <c r="D100" s="1"/>
      <c r="E100" s="2">
        <v>140262</v>
      </c>
      <c r="F100" s="1" t="s">
        <v>10</v>
      </c>
      <c r="G100" s="1" t="s">
        <v>23</v>
      </c>
      <c r="H100" s="1" t="s">
        <v>21</v>
      </c>
      <c r="I100" s="7">
        <v>0.5</v>
      </c>
      <c r="J100" s="2">
        <f t="shared" si="38"/>
        <v>166911.78</v>
      </c>
      <c r="K100" s="2">
        <f>+J100/(1-I100)</f>
        <v>333823.56</v>
      </c>
      <c r="L100" s="61"/>
      <c r="M100" s="10">
        <f t="shared" si="42"/>
        <v>0</v>
      </c>
      <c r="N100" s="2"/>
      <c r="O100" s="10">
        <f t="shared" si="43"/>
        <v>0</v>
      </c>
    </row>
    <row r="101" spans="1:15" s="9" customFormat="1" ht="100" customHeight="1" x14ac:dyDescent="0.35">
      <c r="A101" s="1">
        <v>80538</v>
      </c>
      <c r="B101" s="1"/>
      <c r="C101" s="1" t="s">
        <v>20</v>
      </c>
      <c r="D101" s="1"/>
      <c r="E101" s="2"/>
      <c r="F101" s="1"/>
      <c r="G101" s="1"/>
      <c r="H101" s="1"/>
      <c r="I101" s="1"/>
      <c r="J101" s="2">
        <f t="shared" si="38"/>
        <v>0</v>
      </c>
      <c r="K101" s="2"/>
      <c r="L101" s="61"/>
      <c r="M101" s="10"/>
      <c r="N101" s="2"/>
      <c r="O101" s="10"/>
    </row>
    <row r="102" spans="1:15" s="9" customFormat="1" ht="100" customHeight="1" x14ac:dyDescent="0.35">
      <c r="A102" s="1">
        <v>80538</v>
      </c>
      <c r="B102" s="1"/>
      <c r="C102" s="1" t="s">
        <v>20</v>
      </c>
      <c r="D102" s="1"/>
      <c r="E102" s="2">
        <v>220000</v>
      </c>
      <c r="F102" s="36"/>
      <c r="G102" s="1" t="s">
        <v>24</v>
      </c>
      <c r="H102" s="1" t="s">
        <v>20</v>
      </c>
      <c r="I102" s="7">
        <v>0.5</v>
      </c>
      <c r="J102" s="2">
        <f t="shared" si="38"/>
        <v>261800</v>
      </c>
      <c r="K102" s="2">
        <f t="shared" ref="K102:K114" si="44">+J102/(1-I102)</f>
        <v>523600</v>
      </c>
      <c r="L102" s="61">
        <v>556000</v>
      </c>
      <c r="M102" s="10">
        <f t="shared" ref="M102:M114" si="45">IFERROR((L102-J102)/L102,0)</f>
        <v>0.52913669064748203</v>
      </c>
      <c r="N102" s="2"/>
      <c r="O102" s="10">
        <f t="shared" ref="O102:O114" si="46">IFERROR((N102-J102)/N102,0)</f>
        <v>0</v>
      </c>
    </row>
    <row r="103" spans="1:15" s="9" customFormat="1" ht="100" customHeight="1" x14ac:dyDescent="0.35">
      <c r="A103" s="1">
        <v>80541</v>
      </c>
      <c r="B103" s="1"/>
      <c r="C103" s="1" t="s">
        <v>21</v>
      </c>
      <c r="D103" s="1"/>
      <c r="E103" s="2">
        <v>147201</v>
      </c>
      <c r="F103" s="1" t="s">
        <v>11</v>
      </c>
      <c r="G103" s="1" t="s">
        <v>23</v>
      </c>
      <c r="H103" s="1" t="s">
        <v>21</v>
      </c>
      <c r="I103" s="7">
        <v>0.5</v>
      </c>
      <c r="J103" s="2">
        <f t="shared" si="38"/>
        <v>175169.19</v>
      </c>
      <c r="K103" s="2">
        <f t="shared" si="44"/>
        <v>350338.38</v>
      </c>
      <c r="L103" s="61"/>
      <c r="M103" s="10">
        <f t="shared" si="45"/>
        <v>0</v>
      </c>
      <c r="N103" s="2"/>
      <c r="O103" s="10">
        <f t="shared" si="46"/>
        <v>0</v>
      </c>
    </row>
    <row r="104" spans="1:15" s="9" customFormat="1" ht="100" customHeight="1" x14ac:dyDescent="0.35">
      <c r="A104" s="1">
        <v>80541</v>
      </c>
      <c r="B104" s="1"/>
      <c r="C104" s="1" t="s">
        <v>21</v>
      </c>
      <c r="D104" s="1"/>
      <c r="E104" s="2">
        <v>157562</v>
      </c>
      <c r="F104" s="1"/>
      <c r="G104" s="1" t="s">
        <v>23</v>
      </c>
      <c r="H104" s="1" t="s">
        <v>21</v>
      </c>
      <c r="I104" s="7">
        <v>0.5</v>
      </c>
      <c r="J104" s="2">
        <f t="shared" si="38"/>
        <v>187498.78</v>
      </c>
      <c r="K104" s="2">
        <f t="shared" si="44"/>
        <v>374997.56</v>
      </c>
      <c r="L104" s="61">
        <v>325000</v>
      </c>
      <c r="M104" s="10">
        <f t="shared" si="45"/>
        <v>0.42308067692307694</v>
      </c>
      <c r="N104" s="2"/>
      <c r="O104" s="10">
        <f t="shared" si="46"/>
        <v>0</v>
      </c>
    </row>
    <row r="105" spans="1:15" s="9" customFormat="1" ht="100" customHeight="1" x14ac:dyDescent="0.35">
      <c r="A105" s="1">
        <v>80545</v>
      </c>
      <c r="B105" s="1"/>
      <c r="C105" s="1" t="s">
        <v>21</v>
      </c>
      <c r="D105" s="1"/>
      <c r="E105" s="2">
        <v>168000</v>
      </c>
      <c r="F105" s="1"/>
      <c r="G105" s="1"/>
      <c r="H105" s="1"/>
      <c r="I105" s="7">
        <v>0.5</v>
      </c>
      <c r="J105" s="2">
        <f t="shared" si="38"/>
        <v>199920</v>
      </c>
      <c r="K105" s="2">
        <f t="shared" si="44"/>
        <v>399840</v>
      </c>
      <c r="L105" s="61">
        <v>378000</v>
      </c>
      <c r="M105" s="10">
        <f t="shared" si="45"/>
        <v>0.47111111111111109</v>
      </c>
      <c r="N105" s="2">
        <v>395000</v>
      </c>
      <c r="O105" s="10">
        <f t="shared" si="46"/>
        <v>0.49387341772151899</v>
      </c>
    </row>
    <row r="106" spans="1:15" s="9" customFormat="1" ht="100" customHeight="1" x14ac:dyDescent="0.35">
      <c r="A106" s="1">
        <v>80555</v>
      </c>
      <c r="B106" s="1"/>
      <c r="C106" s="1" t="s">
        <v>21</v>
      </c>
      <c r="D106" s="1"/>
      <c r="E106" s="2">
        <v>31253.26</v>
      </c>
      <c r="F106" s="1" t="s">
        <v>7</v>
      </c>
      <c r="G106" s="1" t="s">
        <v>23</v>
      </c>
      <c r="H106" s="1" t="s">
        <v>21</v>
      </c>
      <c r="I106" s="7">
        <v>0.5</v>
      </c>
      <c r="J106" s="2">
        <f t="shared" si="38"/>
        <v>37191.379399999998</v>
      </c>
      <c r="K106" s="2">
        <f t="shared" si="44"/>
        <v>74382.758799999996</v>
      </c>
      <c r="L106" s="61"/>
      <c r="M106" s="10">
        <f t="shared" si="45"/>
        <v>0</v>
      </c>
      <c r="N106" s="2"/>
      <c r="O106" s="10">
        <f t="shared" si="46"/>
        <v>0</v>
      </c>
    </row>
    <row r="107" spans="1:15" s="9" customFormat="1" ht="100" customHeight="1" x14ac:dyDescent="0.35">
      <c r="A107" s="1">
        <v>80558</v>
      </c>
      <c r="B107" s="1"/>
      <c r="C107" s="1" t="s">
        <v>21</v>
      </c>
      <c r="D107" s="1"/>
      <c r="E107" s="2">
        <v>141728.25</v>
      </c>
      <c r="F107" s="1" t="s">
        <v>4</v>
      </c>
      <c r="G107" s="1" t="s">
        <v>23</v>
      </c>
      <c r="H107" s="1" t="s">
        <v>21</v>
      </c>
      <c r="I107" s="7">
        <v>0.5</v>
      </c>
      <c r="J107" s="2">
        <f t="shared" si="38"/>
        <v>168656.61749999999</v>
      </c>
      <c r="K107" s="2">
        <f t="shared" si="44"/>
        <v>337313.23499999999</v>
      </c>
      <c r="L107" s="61"/>
      <c r="M107" s="10">
        <f t="shared" si="45"/>
        <v>0</v>
      </c>
      <c r="N107" s="2"/>
      <c r="O107" s="10">
        <f t="shared" si="46"/>
        <v>0</v>
      </c>
    </row>
    <row r="108" spans="1:15" s="9" customFormat="1" ht="100" customHeight="1" x14ac:dyDescent="0.35">
      <c r="A108" s="1">
        <v>80559</v>
      </c>
      <c r="B108" s="1"/>
      <c r="C108" s="1" t="s">
        <v>21</v>
      </c>
      <c r="D108" s="1"/>
      <c r="E108" s="2">
        <v>144143</v>
      </c>
      <c r="F108" s="1" t="s">
        <v>3</v>
      </c>
      <c r="G108" s="1" t="s">
        <v>23</v>
      </c>
      <c r="H108" s="1" t="s">
        <v>21</v>
      </c>
      <c r="I108" s="7">
        <v>0.5</v>
      </c>
      <c r="J108" s="2">
        <f t="shared" si="38"/>
        <v>171530.16999999998</v>
      </c>
      <c r="K108" s="2">
        <f t="shared" si="44"/>
        <v>343060.33999999997</v>
      </c>
      <c r="L108" s="61"/>
      <c r="M108" s="10">
        <f t="shared" si="45"/>
        <v>0</v>
      </c>
      <c r="N108" s="2"/>
      <c r="O108" s="10">
        <f t="shared" si="46"/>
        <v>0</v>
      </c>
    </row>
    <row r="109" spans="1:15" s="9" customFormat="1" ht="100" customHeight="1" x14ac:dyDescent="0.35">
      <c r="A109" s="1">
        <v>80560</v>
      </c>
      <c r="B109" s="1"/>
      <c r="C109" s="1" t="s">
        <v>21</v>
      </c>
      <c r="D109" s="1"/>
      <c r="E109" s="2">
        <v>168837</v>
      </c>
      <c r="F109" s="1" t="s">
        <v>9</v>
      </c>
      <c r="G109" s="1" t="s">
        <v>23</v>
      </c>
      <c r="H109" s="1" t="s">
        <v>21</v>
      </c>
      <c r="I109" s="7">
        <v>0.5</v>
      </c>
      <c r="J109" s="2">
        <f t="shared" si="38"/>
        <v>200916.03</v>
      </c>
      <c r="K109" s="2">
        <f t="shared" si="44"/>
        <v>401832.06</v>
      </c>
      <c r="L109" s="61"/>
      <c r="M109" s="10">
        <f t="shared" si="45"/>
        <v>0</v>
      </c>
      <c r="N109" s="2"/>
      <c r="O109" s="10">
        <f t="shared" si="46"/>
        <v>0</v>
      </c>
    </row>
    <row r="110" spans="1:15" s="9" customFormat="1" ht="100" customHeight="1" x14ac:dyDescent="0.35">
      <c r="A110" s="1">
        <v>80561</v>
      </c>
      <c r="B110" s="1"/>
      <c r="C110" s="1" t="s">
        <v>21</v>
      </c>
      <c r="D110" s="1"/>
      <c r="E110" s="2">
        <v>99470.9</v>
      </c>
      <c r="F110" s="1" t="s">
        <v>6</v>
      </c>
      <c r="G110" s="1" t="s">
        <v>23</v>
      </c>
      <c r="H110" s="1" t="s">
        <v>21</v>
      </c>
      <c r="I110" s="7">
        <v>0.5</v>
      </c>
      <c r="J110" s="2">
        <f t="shared" si="38"/>
        <v>118370.37099999998</v>
      </c>
      <c r="K110" s="2">
        <f t="shared" si="44"/>
        <v>236740.74199999997</v>
      </c>
      <c r="L110" s="61"/>
      <c r="M110" s="10">
        <f t="shared" si="45"/>
        <v>0</v>
      </c>
      <c r="N110" s="2"/>
      <c r="O110" s="10">
        <f t="shared" si="46"/>
        <v>0</v>
      </c>
    </row>
    <row r="111" spans="1:15" s="9" customFormat="1" ht="100" customHeight="1" x14ac:dyDescent="0.35">
      <c r="A111" s="1">
        <v>80564</v>
      </c>
      <c r="B111" s="1"/>
      <c r="C111" s="1" t="s">
        <v>21</v>
      </c>
      <c r="D111" s="1"/>
      <c r="E111" s="2">
        <v>163759.48000000001</v>
      </c>
      <c r="F111" s="1" t="s">
        <v>12</v>
      </c>
      <c r="G111" s="1" t="s">
        <v>23</v>
      </c>
      <c r="H111" s="1" t="s">
        <v>21</v>
      </c>
      <c r="I111" s="7">
        <v>0.5</v>
      </c>
      <c r="J111" s="2">
        <f t="shared" si="38"/>
        <v>194873.7812</v>
      </c>
      <c r="K111" s="2">
        <f t="shared" si="44"/>
        <v>389747.5624</v>
      </c>
      <c r="L111" s="61"/>
      <c r="M111" s="10">
        <f t="shared" si="45"/>
        <v>0</v>
      </c>
      <c r="N111" s="2"/>
      <c r="O111" s="10">
        <f t="shared" si="46"/>
        <v>0</v>
      </c>
    </row>
    <row r="112" spans="1:15" s="9" customFormat="1" ht="100" customHeight="1" x14ac:dyDescent="0.35">
      <c r="A112" s="1">
        <v>80565</v>
      </c>
      <c r="B112" s="1"/>
      <c r="C112" s="1" t="s">
        <v>21</v>
      </c>
      <c r="D112" s="1"/>
      <c r="E112" s="2">
        <v>104500.45</v>
      </c>
      <c r="F112" s="1" t="s">
        <v>13</v>
      </c>
      <c r="G112" s="1" t="s">
        <v>23</v>
      </c>
      <c r="H112" s="1" t="s">
        <v>21</v>
      </c>
      <c r="I112" s="7">
        <v>0.5</v>
      </c>
      <c r="J112" s="2">
        <f t="shared" si="38"/>
        <v>124355.5355</v>
      </c>
      <c r="K112" s="2">
        <f t="shared" si="44"/>
        <v>248711.071</v>
      </c>
      <c r="L112" s="61"/>
      <c r="M112" s="10">
        <f t="shared" si="45"/>
        <v>0</v>
      </c>
      <c r="N112" s="2"/>
      <c r="O112" s="10">
        <f t="shared" si="46"/>
        <v>0</v>
      </c>
    </row>
    <row r="113" spans="1:18" s="9" customFormat="1" ht="100" customHeight="1" x14ac:dyDescent="0.35">
      <c r="A113" s="1">
        <v>80568</v>
      </c>
      <c r="B113" s="1"/>
      <c r="C113" s="1" t="s">
        <v>21</v>
      </c>
      <c r="D113" s="1"/>
      <c r="E113" s="2">
        <v>234817</v>
      </c>
      <c r="F113" s="1"/>
      <c r="G113" s="1" t="s">
        <v>23</v>
      </c>
      <c r="H113" s="1" t="s">
        <v>21</v>
      </c>
      <c r="I113" s="7">
        <v>0.5</v>
      </c>
      <c r="J113" s="2">
        <f t="shared" si="38"/>
        <v>279432.23</v>
      </c>
      <c r="K113" s="2">
        <f t="shared" si="44"/>
        <v>558864.46</v>
      </c>
      <c r="L113" s="61">
        <v>395000</v>
      </c>
      <c r="M113" s="10">
        <f t="shared" si="45"/>
        <v>0.29257663291139246</v>
      </c>
      <c r="N113" s="2">
        <v>457000</v>
      </c>
      <c r="O113" s="10">
        <f t="shared" si="46"/>
        <v>0.38855091903719918</v>
      </c>
    </row>
    <row r="114" spans="1:18" s="9" customFormat="1" ht="100" customHeight="1" x14ac:dyDescent="0.35">
      <c r="A114" s="1">
        <v>80569</v>
      </c>
      <c r="B114" s="1"/>
      <c r="C114" s="1" t="s">
        <v>21</v>
      </c>
      <c r="D114" s="1"/>
      <c r="E114" s="2">
        <v>223301</v>
      </c>
      <c r="F114" s="1"/>
      <c r="G114" s="1" t="s">
        <v>23</v>
      </c>
      <c r="H114" s="1" t="s">
        <v>21</v>
      </c>
      <c r="I114" s="7">
        <v>0.5</v>
      </c>
      <c r="J114" s="2">
        <f t="shared" si="38"/>
        <v>265728.19</v>
      </c>
      <c r="K114" s="2">
        <f t="shared" si="44"/>
        <v>531456.38</v>
      </c>
      <c r="L114" s="61">
        <v>387000</v>
      </c>
      <c r="M114" s="10">
        <f t="shared" si="45"/>
        <v>0.31336385012919898</v>
      </c>
      <c r="N114" s="2">
        <v>438000</v>
      </c>
      <c r="O114" s="10">
        <f t="shared" si="46"/>
        <v>0.39331463470319633</v>
      </c>
    </row>
    <row r="115" spans="1:18" s="9" customFormat="1" ht="100" customHeight="1" x14ac:dyDescent="0.35">
      <c r="A115" s="1">
        <v>80570</v>
      </c>
      <c r="B115" s="1"/>
      <c r="C115" s="1" t="s">
        <v>21</v>
      </c>
      <c r="D115" s="1"/>
      <c r="E115" s="2"/>
      <c r="F115" s="1"/>
      <c r="G115" s="1"/>
      <c r="H115" s="1"/>
      <c r="I115" s="1"/>
      <c r="J115" s="2">
        <f t="shared" si="38"/>
        <v>0</v>
      </c>
      <c r="K115" s="2"/>
      <c r="L115" s="61"/>
      <c r="M115" s="10"/>
      <c r="N115" s="2"/>
      <c r="O115" s="10"/>
    </row>
    <row r="116" spans="1:18" s="9" customFormat="1" ht="100" customHeight="1" x14ac:dyDescent="0.35">
      <c r="A116" s="1">
        <v>80571</v>
      </c>
      <c r="B116" s="1"/>
      <c r="C116" s="1" t="e">
        <v>#N/A</v>
      </c>
      <c r="D116" s="1"/>
      <c r="E116" s="2">
        <v>77000</v>
      </c>
      <c r="F116" s="1"/>
      <c r="G116" s="1" t="s">
        <v>23</v>
      </c>
      <c r="H116" s="1" t="s">
        <v>21</v>
      </c>
      <c r="I116" s="7">
        <v>0.5</v>
      </c>
      <c r="J116" s="2">
        <f t="shared" si="38"/>
        <v>91630</v>
      </c>
      <c r="K116" s="2">
        <f t="shared" ref="K116:K123" si="47">+J116/(1-I116)</f>
        <v>183260</v>
      </c>
      <c r="L116" s="61">
        <v>195000</v>
      </c>
      <c r="M116" s="10">
        <f t="shared" ref="M116:M140" si="48">IFERROR((L116-J116)/L116,0)</f>
        <v>0.53010256410256407</v>
      </c>
      <c r="N116" s="2">
        <v>187000</v>
      </c>
      <c r="O116" s="10">
        <f>IFERROR((N116-J116)/N116,0)</f>
        <v>0.51</v>
      </c>
      <c r="P116" s="35">
        <f>+L116-J116</f>
        <v>103370</v>
      </c>
    </row>
    <row r="117" spans="1:18" s="9" customFormat="1" ht="100" customHeight="1" x14ac:dyDescent="0.35">
      <c r="A117" s="1">
        <v>80572</v>
      </c>
      <c r="B117" s="1"/>
      <c r="C117" s="1" t="s">
        <v>21</v>
      </c>
      <c r="D117" s="1"/>
      <c r="E117" s="2">
        <v>86000</v>
      </c>
      <c r="F117" s="1"/>
      <c r="G117" s="1" t="s">
        <v>23</v>
      </c>
      <c r="H117" s="1" t="s">
        <v>21</v>
      </c>
      <c r="I117" s="7">
        <v>0.5</v>
      </c>
      <c r="J117" s="2">
        <f t="shared" si="38"/>
        <v>102340</v>
      </c>
      <c r="K117" s="2">
        <f t="shared" si="47"/>
        <v>204680</v>
      </c>
      <c r="L117" s="61">
        <v>217000</v>
      </c>
      <c r="M117" s="10">
        <f t="shared" si="48"/>
        <v>0.5283870967741936</v>
      </c>
      <c r="N117" s="2">
        <v>217000</v>
      </c>
      <c r="O117" s="10">
        <f>IFERROR((N117-J117)/N117,0)</f>
        <v>0.5283870967741936</v>
      </c>
    </row>
    <row r="118" spans="1:18" s="9" customFormat="1" ht="100" customHeight="1" x14ac:dyDescent="0.35">
      <c r="A118" s="1">
        <v>80572</v>
      </c>
      <c r="B118" s="1"/>
      <c r="C118" s="1" t="s">
        <v>21</v>
      </c>
      <c r="D118" s="1"/>
      <c r="E118" s="2">
        <v>86000</v>
      </c>
      <c r="F118" s="36"/>
      <c r="G118" s="1" t="s">
        <v>39</v>
      </c>
      <c r="H118" s="1" t="s">
        <v>21</v>
      </c>
      <c r="I118" s="7">
        <v>0.5</v>
      </c>
      <c r="J118" s="2">
        <f t="shared" si="38"/>
        <v>102340</v>
      </c>
      <c r="K118" s="2">
        <f t="shared" si="47"/>
        <v>204680</v>
      </c>
      <c r="L118" s="61">
        <v>237000</v>
      </c>
      <c r="M118" s="10">
        <f t="shared" si="48"/>
        <v>0.56818565400843879</v>
      </c>
      <c r="N118" s="2">
        <v>278000</v>
      </c>
      <c r="O118" s="10">
        <f>IFERROR((N118-J118)/N118,0)</f>
        <v>0.63187050359712227</v>
      </c>
    </row>
    <row r="119" spans="1:18" s="9" customFormat="1" ht="100" customHeight="1" x14ac:dyDescent="0.35">
      <c r="A119" s="1">
        <v>80573</v>
      </c>
      <c r="B119" s="1"/>
      <c r="C119" s="1" t="s">
        <v>21</v>
      </c>
      <c r="D119" s="1"/>
      <c r="E119" s="2">
        <v>100000</v>
      </c>
      <c r="F119" s="1"/>
      <c r="G119" s="1" t="s">
        <v>23</v>
      </c>
      <c r="H119" s="1" t="s">
        <v>21</v>
      </c>
      <c r="I119" s="7">
        <v>0.5</v>
      </c>
      <c r="J119" s="2">
        <f t="shared" si="38"/>
        <v>119000</v>
      </c>
      <c r="K119" s="2">
        <f t="shared" si="47"/>
        <v>238000</v>
      </c>
      <c r="L119" s="61">
        <v>245000</v>
      </c>
      <c r="M119" s="10">
        <f t="shared" si="48"/>
        <v>0.51428571428571423</v>
      </c>
      <c r="N119" s="2"/>
      <c r="O119" s="10"/>
    </row>
    <row r="120" spans="1:18" s="9" customFormat="1" ht="100" customHeight="1" x14ac:dyDescent="0.35">
      <c r="A120" s="17">
        <v>80574</v>
      </c>
      <c r="B120" s="17"/>
      <c r="C120" s="1" t="s">
        <v>21</v>
      </c>
      <c r="D120" s="1"/>
      <c r="E120" s="2">
        <v>124900</v>
      </c>
      <c r="F120" s="36"/>
      <c r="G120" s="1" t="s">
        <v>39</v>
      </c>
      <c r="H120" s="1" t="s">
        <v>38</v>
      </c>
      <c r="I120" s="7">
        <v>0.5</v>
      </c>
      <c r="J120" s="2">
        <f t="shared" si="38"/>
        <v>148631</v>
      </c>
      <c r="K120" s="2">
        <f t="shared" si="47"/>
        <v>297262</v>
      </c>
      <c r="L120" s="61">
        <v>295000</v>
      </c>
      <c r="M120" s="10">
        <f t="shared" si="48"/>
        <v>0.49616610169491526</v>
      </c>
      <c r="N120" s="2">
        <v>315000</v>
      </c>
      <c r="O120" s="10">
        <f t="shared" ref="O120:O140" si="49">IFERROR((N120-J120)/N120,0)</f>
        <v>0.5281555555555556</v>
      </c>
    </row>
    <row r="121" spans="1:18" s="9" customFormat="1" ht="100" customHeight="1" x14ac:dyDescent="0.35">
      <c r="A121" s="17">
        <v>80575</v>
      </c>
      <c r="B121" s="17"/>
      <c r="C121" s="1" t="s">
        <v>21</v>
      </c>
      <c r="D121" s="1"/>
      <c r="E121" s="2">
        <v>155900</v>
      </c>
      <c r="F121" s="36"/>
      <c r="G121" s="1" t="s">
        <v>39</v>
      </c>
      <c r="H121" s="1" t="s">
        <v>38</v>
      </c>
      <c r="I121" s="7">
        <v>0.5</v>
      </c>
      <c r="J121" s="2">
        <f t="shared" si="38"/>
        <v>185521</v>
      </c>
      <c r="K121" s="2">
        <f t="shared" si="47"/>
        <v>371042</v>
      </c>
      <c r="L121" s="61">
        <v>347000</v>
      </c>
      <c r="M121" s="10">
        <f t="shared" si="48"/>
        <v>0.46535734870317003</v>
      </c>
      <c r="N121" s="2">
        <v>365000</v>
      </c>
      <c r="O121" s="10">
        <f t="shared" si="49"/>
        <v>0.49172328767123286</v>
      </c>
    </row>
    <row r="122" spans="1:18" s="9" customFormat="1" ht="100" customHeight="1" x14ac:dyDescent="0.35">
      <c r="A122" s="17">
        <v>80576</v>
      </c>
      <c r="B122" s="17"/>
      <c r="C122" s="1" t="s">
        <v>21</v>
      </c>
      <c r="D122" s="1"/>
      <c r="E122" s="2">
        <v>137900</v>
      </c>
      <c r="F122" s="36"/>
      <c r="G122" s="1" t="s">
        <v>39</v>
      </c>
      <c r="H122" s="1" t="s">
        <v>38</v>
      </c>
      <c r="I122" s="7">
        <v>0.5</v>
      </c>
      <c r="J122" s="2">
        <f t="shared" si="38"/>
        <v>164101</v>
      </c>
      <c r="K122" s="2">
        <f t="shared" si="47"/>
        <v>328202</v>
      </c>
      <c r="L122" s="61">
        <v>295000</v>
      </c>
      <c r="M122" s="10">
        <f t="shared" si="48"/>
        <v>0.44372542372881357</v>
      </c>
      <c r="N122" s="2"/>
      <c r="O122" s="10">
        <f t="shared" si="49"/>
        <v>0</v>
      </c>
    </row>
    <row r="123" spans="1:18" s="9" customFormat="1" ht="100" customHeight="1" x14ac:dyDescent="0.35">
      <c r="A123" s="1">
        <v>80577</v>
      </c>
      <c r="B123" s="1"/>
      <c r="C123" s="1" t="s">
        <v>20</v>
      </c>
      <c r="D123" s="1"/>
      <c r="E123" s="2">
        <v>142500</v>
      </c>
      <c r="F123" s="36"/>
      <c r="G123" s="1" t="s">
        <v>24</v>
      </c>
      <c r="H123" s="1" t="s">
        <v>20</v>
      </c>
      <c r="I123" s="7">
        <v>0.5</v>
      </c>
      <c r="J123" s="2">
        <f t="shared" si="38"/>
        <v>169575</v>
      </c>
      <c r="K123" s="2">
        <f t="shared" si="47"/>
        <v>339150</v>
      </c>
      <c r="L123" s="61">
        <v>295000</v>
      </c>
      <c r="M123" s="10">
        <f t="shared" si="48"/>
        <v>0.42516949152542372</v>
      </c>
      <c r="N123" s="2"/>
      <c r="O123" s="10">
        <f t="shared" si="49"/>
        <v>0</v>
      </c>
    </row>
    <row r="124" spans="1:18" s="9" customFormat="1" ht="100" customHeight="1" x14ac:dyDescent="0.35">
      <c r="A124" s="1">
        <v>80578</v>
      </c>
      <c r="B124" s="1"/>
      <c r="C124" s="1"/>
      <c r="D124" s="1"/>
      <c r="E124" s="2"/>
      <c r="F124" s="1"/>
      <c r="G124" s="1"/>
      <c r="H124" s="1"/>
      <c r="I124" s="1"/>
      <c r="J124" s="2">
        <f t="shared" si="38"/>
        <v>0</v>
      </c>
      <c r="K124" s="2">
        <v>325000</v>
      </c>
      <c r="L124" s="61"/>
      <c r="M124" s="10">
        <f t="shared" si="48"/>
        <v>0</v>
      </c>
      <c r="N124" s="2"/>
      <c r="O124" s="10">
        <f t="shared" si="49"/>
        <v>0</v>
      </c>
      <c r="R124" s="9">
        <f>+R123-R122</f>
        <v>0</v>
      </c>
    </row>
    <row r="125" spans="1:18" s="9" customFormat="1" ht="100" customHeight="1" x14ac:dyDescent="0.35">
      <c r="A125" s="1">
        <v>80579</v>
      </c>
      <c r="B125" s="1"/>
      <c r="C125" s="1"/>
      <c r="D125" s="1"/>
      <c r="E125" s="2"/>
      <c r="F125" s="1"/>
      <c r="G125" s="1"/>
      <c r="H125" s="1"/>
      <c r="I125" s="1"/>
      <c r="J125" s="2">
        <f t="shared" si="38"/>
        <v>0</v>
      </c>
      <c r="K125" s="2">
        <v>95000</v>
      </c>
      <c r="L125" s="61"/>
      <c r="M125" s="10">
        <f t="shared" si="48"/>
        <v>0</v>
      </c>
      <c r="N125" s="2"/>
      <c r="O125" s="10">
        <f t="shared" si="49"/>
        <v>0</v>
      </c>
      <c r="R125" s="9">
        <v>378000</v>
      </c>
    </row>
    <row r="126" spans="1:18" s="9" customFormat="1" ht="100" customHeight="1" x14ac:dyDescent="0.35">
      <c r="A126" s="1">
        <v>80580</v>
      </c>
      <c r="B126" s="1"/>
      <c r="C126" s="1"/>
      <c r="D126" s="1"/>
      <c r="E126" s="2"/>
      <c r="F126" s="1"/>
      <c r="G126" s="1"/>
      <c r="H126" s="1"/>
      <c r="I126" s="1"/>
      <c r="J126" s="2">
        <f t="shared" si="38"/>
        <v>0</v>
      </c>
      <c r="K126" s="2">
        <v>295000</v>
      </c>
      <c r="L126" s="61"/>
      <c r="M126" s="10">
        <f t="shared" si="48"/>
        <v>0</v>
      </c>
      <c r="N126" s="2"/>
      <c r="O126" s="10">
        <f t="shared" si="49"/>
        <v>0</v>
      </c>
      <c r="R126" s="9">
        <f>+R125*1.19</f>
        <v>449820</v>
      </c>
    </row>
    <row r="127" spans="1:18" s="9" customFormat="1" ht="100" customHeight="1" x14ac:dyDescent="0.35">
      <c r="A127" s="1">
        <v>80581</v>
      </c>
      <c r="B127" s="1"/>
      <c r="C127" s="1"/>
      <c r="D127" s="1"/>
      <c r="E127" s="2"/>
      <c r="F127" s="1"/>
      <c r="G127" s="1" t="s">
        <v>23</v>
      </c>
      <c r="H127" s="1" t="s">
        <v>21</v>
      </c>
      <c r="I127" s="1"/>
      <c r="J127" s="2">
        <f t="shared" si="38"/>
        <v>0</v>
      </c>
      <c r="K127" s="2">
        <v>327000</v>
      </c>
      <c r="L127" s="61"/>
      <c r="M127" s="10">
        <f t="shared" si="48"/>
        <v>0</v>
      </c>
      <c r="N127" s="2"/>
      <c r="O127" s="10">
        <f t="shared" si="49"/>
        <v>0</v>
      </c>
      <c r="R127" s="9">
        <v>187000</v>
      </c>
    </row>
    <row r="128" spans="1:18" s="9" customFormat="1" ht="100" customHeight="1" x14ac:dyDescent="0.35">
      <c r="A128" s="1">
        <v>80582</v>
      </c>
      <c r="B128" s="1"/>
      <c r="C128" s="1"/>
      <c r="D128" s="1"/>
      <c r="E128" s="2"/>
      <c r="F128" s="1"/>
      <c r="G128" s="1"/>
      <c r="H128" s="1"/>
      <c r="I128" s="1"/>
      <c r="J128" s="2">
        <f t="shared" si="38"/>
        <v>0</v>
      </c>
      <c r="K128" s="2"/>
      <c r="L128" s="61"/>
      <c r="M128" s="10">
        <f t="shared" si="48"/>
        <v>0</v>
      </c>
      <c r="N128" s="2"/>
      <c r="O128" s="10">
        <f t="shared" si="49"/>
        <v>0</v>
      </c>
      <c r="R128" s="9">
        <f>+R127/R126</f>
        <v>0.41572184429327286</v>
      </c>
    </row>
    <row r="129" spans="1:18" s="9" customFormat="1" ht="100" customHeight="1" x14ac:dyDescent="0.35">
      <c r="A129" s="1">
        <v>80583</v>
      </c>
      <c r="B129" s="1"/>
      <c r="C129" s="1"/>
      <c r="D129" s="1"/>
      <c r="E129" s="2"/>
      <c r="F129" s="1"/>
      <c r="G129" s="1"/>
      <c r="H129" s="1"/>
      <c r="I129" s="1"/>
      <c r="J129" s="2">
        <f t="shared" si="38"/>
        <v>0</v>
      </c>
      <c r="K129" s="2"/>
      <c r="L129" s="61"/>
      <c r="M129" s="10">
        <f t="shared" si="48"/>
        <v>0</v>
      </c>
      <c r="N129" s="2"/>
      <c r="O129" s="10">
        <f t="shared" si="49"/>
        <v>0</v>
      </c>
    </row>
    <row r="130" spans="1:18" s="9" customFormat="1" ht="100" customHeight="1" x14ac:dyDescent="0.35">
      <c r="A130" s="1">
        <v>80584</v>
      </c>
      <c r="B130" s="1"/>
      <c r="C130" s="1"/>
      <c r="D130" s="1"/>
      <c r="E130" s="2"/>
      <c r="F130" s="1"/>
      <c r="G130" s="1"/>
      <c r="H130" s="1"/>
      <c r="I130" s="1"/>
      <c r="J130" s="2">
        <f t="shared" si="38"/>
        <v>0</v>
      </c>
      <c r="K130" s="2"/>
      <c r="L130" s="61"/>
      <c r="M130" s="10">
        <f t="shared" si="48"/>
        <v>0</v>
      </c>
      <c r="N130" s="2"/>
      <c r="O130" s="10">
        <f t="shared" si="49"/>
        <v>0</v>
      </c>
    </row>
    <row r="131" spans="1:18" s="9" customFormat="1" ht="100" customHeight="1" x14ac:dyDescent="0.35">
      <c r="A131" s="1">
        <v>80586</v>
      </c>
      <c r="B131" s="6" t="s">
        <v>52</v>
      </c>
      <c r="C131" s="1" t="s">
        <v>21</v>
      </c>
      <c r="D131" s="1"/>
      <c r="E131" s="2">
        <v>108600</v>
      </c>
      <c r="F131" s="1"/>
      <c r="G131" s="1"/>
      <c r="H131" s="1"/>
      <c r="I131" s="7">
        <v>0.4</v>
      </c>
      <c r="J131" s="2">
        <f t="shared" si="38"/>
        <v>129234</v>
      </c>
      <c r="K131" s="2">
        <f t="shared" ref="K131:K140" si="50">+J131/(1-I131)</f>
        <v>215390</v>
      </c>
      <c r="L131" s="61">
        <v>257001</v>
      </c>
      <c r="M131" s="10">
        <f t="shared" si="48"/>
        <v>0.49714592550223541</v>
      </c>
      <c r="N131" s="2">
        <v>267001</v>
      </c>
      <c r="O131" s="10">
        <f t="shared" si="49"/>
        <v>0.5159793409013449</v>
      </c>
    </row>
    <row r="132" spans="1:18" s="9" customFormat="1" ht="100" customHeight="1" x14ac:dyDescent="0.35">
      <c r="A132" s="1">
        <v>80587</v>
      </c>
      <c r="B132" s="6" t="s">
        <v>53</v>
      </c>
      <c r="C132" s="1" t="s">
        <v>21</v>
      </c>
      <c r="D132" s="1"/>
      <c r="E132" s="2">
        <v>146000</v>
      </c>
      <c r="F132" s="1"/>
      <c r="G132" s="1"/>
      <c r="H132" s="1"/>
      <c r="I132" s="7">
        <v>0.4</v>
      </c>
      <c r="J132" s="2">
        <f t="shared" si="38"/>
        <v>173740</v>
      </c>
      <c r="K132" s="2">
        <f t="shared" si="50"/>
        <v>289566.66666666669</v>
      </c>
      <c r="L132" s="61">
        <v>235000</v>
      </c>
      <c r="M132" s="10">
        <f t="shared" si="48"/>
        <v>0.26068085106382977</v>
      </c>
      <c r="N132" s="2">
        <v>267002</v>
      </c>
      <c r="O132" s="10">
        <f t="shared" si="49"/>
        <v>0.34929326372087099</v>
      </c>
    </row>
    <row r="133" spans="1:18" s="9" customFormat="1" ht="100" customHeight="1" x14ac:dyDescent="0.35">
      <c r="A133" s="1">
        <v>80588</v>
      </c>
      <c r="B133" s="6" t="s">
        <v>54</v>
      </c>
      <c r="C133" s="1" t="s">
        <v>21</v>
      </c>
      <c r="D133" s="1"/>
      <c r="E133" s="2">
        <v>109000</v>
      </c>
      <c r="F133" s="1"/>
      <c r="G133" s="1"/>
      <c r="H133" s="1"/>
      <c r="I133" s="7">
        <v>0.4</v>
      </c>
      <c r="J133" s="2">
        <f t="shared" si="38"/>
        <v>129710</v>
      </c>
      <c r="K133" s="2">
        <f t="shared" si="50"/>
        <v>216183.33333333334</v>
      </c>
      <c r="L133" s="61">
        <v>197000</v>
      </c>
      <c r="M133" s="10">
        <f t="shared" si="48"/>
        <v>0.34157360406091369</v>
      </c>
      <c r="N133" s="2">
        <v>267003</v>
      </c>
      <c r="O133" s="10">
        <f t="shared" si="49"/>
        <v>0.51420021497885793</v>
      </c>
    </row>
    <row r="134" spans="1:18" ht="100" customHeight="1" x14ac:dyDescent="0.35">
      <c r="A134" s="1">
        <v>80589</v>
      </c>
      <c r="B134" s="6" t="s">
        <v>55</v>
      </c>
      <c r="C134" s="1" t="s">
        <v>21</v>
      </c>
      <c r="D134" s="1"/>
      <c r="E134" s="2">
        <v>109000</v>
      </c>
      <c r="F134" s="1"/>
      <c r="G134" s="1"/>
      <c r="H134" s="1"/>
      <c r="I134" s="7">
        <v>0.4</v>
      </c>
      <c r="J134" s="2">
        <f t="shared" si="38"/>
        <v>129710</v>
      </c>
      <c r="K134" s="2">
        <f t="shared" si="50"/>
        <v>216183.33333333334</v>
      </c>
      <c r="L134" s="61">
        <v>197000</v>
      </c>
      <c r="M134" s="10">
        <f t="shared" si="48"/>
        <v>0.34157360406091369</v>
      </c>
      <c r="N134" s="2">
        <v>267004</v>
      </c>
      <c r="O134" s="10">
        <f t="shared" si="49"/>
        <v>0.51420203442645052</v>
      </c>
      <c r="P134" s="9"/>
      <c r="Q134" s="9"/>
      <c r="R134" s="9"/>
    </row>
    <row r="135" spans="1:18" s="9" customFormat="1" ht="100" customHeight="1" x14ac:dyDescent="0.35">
      <c r="A135" s="1">
        <v>80590</v>
      </c>
      <c r="B135" s="6" t="s">
        <v>56</v>
      </c>
      <c r="C135" s="1" t="s">
        <v>21</v>
      </c>
      <c r="D135" s="1"/>
      <c r="E135" s="2">
        <v>144000</v>
      </c>
      <c r="F135" s="1"/>
      <c r="G135" s="1"/>
      <c r="H135" s="1"/>
      <c r="I135" s="7">
        <v>0.4</v>
      </c>
      <c r="J135" s="2">
        <f t="shared" si="38"/>
        <v>171360</v>
      </c>
      <c r="K135" s="2">
        <f t="shared" si="50"/>
        <v>285600</v>
      </c>
      <c r="L135" s="61">
        <v>267000</v>
      </c>
      <c r="M135" s="10">
        <f t="shared" si="48"/>
        <v>0.35820224719101124</v>
      </c>
      <c r="N135" s="2">
        <v>285000</v>
      </c>
      <c r="O135" s="10">
        <f t="shared" si="49"/>
        <v>0.39873684210526317</v>
      </c>
    </row>
    <row r="136" spans="1:18" s="9" customFormat="1" ht="100" customHeight="1" x14ac:dyDescent="0.35">
      <c r="A136" s="1">
        <v>90001</v>
      </c>
      <c r="B136" s="1"/>
      <c r="C136" s="1" t="s">
        <v>21</v>
      </c>
      <c r="D136" s="1"/>
      <c r="E136" s="2">
        <v>16100</v>
      </c>
      <c r="F136" s="1" t="s">
        <v>43</v>
      </c>
      <c r="G136" s="1"/>
      <c r="H136" s="1"/>
      <c r="I136" s="7">
        <v>0.5</v>
      </c>
      <c r="J136" s="2">
        <f t="shared" si="38"/>
        <v>19159</v>
      </c>
      <c r="K136" s="2">
        <f t="shared" si="50"/>
        <v>38318</v>
      </c>
      <c r="L136" s="61">
        <v>40000</v>
      </c>
      <c r="M136" s="10">
        <f t="shared" si="48"/>
        <v>0.52102499999999996</v>
      </c>
      <c r="N136" s="2"/>
      <c r="O136" s="10">
        <f t="shared" si="49"/>
        <v>0</v>
      </c>
    </row>
    <row r="137" spans="1:18" s="9" customFormat="1" ht="100" customHeight="1" x14ac:dyDescent="0.35">
      <c r="A137" s="1">
        <v>90004</v>
      </c>
      <c r="B137" s="1"/>
      <c r="C137" s="1" t="s">
        <v>21</v>
      </c>
      <c r="D137" s="1"/>
      <c r="E137" s="2">
        <v>20000</v>
      </c>
      <c r="F137" s="1" t="s">
        <v>44</v>
      </c>
      <c r="G137" s="1"/>
      <c r="H137" s="1"/>
      <c r="I137" s="7">
        <v>0.5</v>
      </c>
      <c r="J137" s="2">
        <f t="shared" si="38"/>
        <v>23800</v>
      </c>
      <c r="K137" s="2">
        <f t="shared" si="50"/>
        <v>47600</v>
      </c>
      <c r="L137" s="61">
        <v>50000</v>
      </c>
      <c r="M137" s="10">
        <f t="shared" si="48"/>
        <v>0.52400000000000002</v>
      </c>
      <c r="N137" s="2"/>
      <c r="O137" s="10">
        <f t="shared" si="49"/>
        <v>0</v>
      </c>
    </row>
    <row r="138" spans="1:18" s="9" customFormat="1" ht="100" customHeight="1" x14ac:dyDescent="0.35">
      <c r="A138" s="1">
        <v>90007</v>
      </c>
      <c r="B138" s="1"/>
      <c r="C138" s="1" t="s">
        <v>21</v>
      </c>
      <c r="D138" s="1"/>
      <c r="E138" s="2">
        <v>11000</v>
      </c>
      <c r="F138" s="1" t="s">
        <v>45</v>
      </c>
      <c r="G138" s="1"/>
      <c r="H138" s="1"/>
      <c r="I138" s="7">
        <v>0.5</v>
      </c>
      <c r="J138" s="2">
        <f t="shared" si="38"/>
        <v>13090</v>
      </c>
      <c r="K138" s="2">
        <f t="shared" si="50"/>
        <v>26180</v>
      </c>
      <c r="L138" s="61">
        <v>30000</v>
      </c>
      <c r="M138" s="10">
        <f t="shared" si="48"/>
        <v>0.56366666666666665</v>
      </c>
      <c r="N138" s="2"/>
      <c r="O138" s="10">
        <f t="shared" si="49"/>
        <v>0</v>
      </c>
    </row>
    <row r="139" spans="1:18" s="9" customFormat="1" ht="100" customHeight="1" x14ac:dyDescent="0.35">
      <c r="A139" s="1" t="s">
        <v>42</v>
      </c>
      <c r="B139" s="1"/>
      <c r="C139" s="1" t="e">
        <v>#N/A</v>
      </c>
      <c r="D139" s="1"/>
      <c r="E139" s="2">
        <v>24800</v>
      </c>
      <c r="F139" s="1"/>
      <c r="G139" s="1"/>
      <c r="H139" s="1"/>
      <c r="I139" s="7">
        <v>0.5</v>
      </c>
      <c r="J139" s="2">
        <f t="shared" si="38"/>
        <v>29512</v>
      </c>
      <c r="K139" s="2">
        <f t="shared" si="50"/>
        <v>59024</v>
      </c>
      <c r="L139" s="61">
        <v>65000</v>
      </c>
      <c r="M139" s="10">
        <f t="shared" si="48"/>
        <v>0.54596923076923076</v>
      </c>
      <c r="N139" s="2"/>
      <c r="O139" s="10">
        <f t="shared" si="49"/>
        <v>0</v>
      </c>
    </row>
    <row r="140" spans="1:18" s="9" customFormat="1" ht="100" customHeight="1" x14ac:dyDescent="0.35">
      <c r="A140" s="1" t="s">
        <v>41</v>
      </c>
      <c r="B140" s="1"/>
      <c r="C140" s="1" t="e">
        <v>#N/A</v>
      </c>
      <c r="D140" s="1"/>
      <c r="E140" s="2">
        <v>41000</v>
      </c>
      <c r="F140" s="1"/>
      <c r="G140" s="1"/>
      <c r="H140" s="1" t="s">
        <v>21</v>
      </c>
      <c r="I140" s="7">
        <v>0.5</v>
      </c>
      <c r="J140" s="2">
        <f t="shared" si="38"/>
        <v>48790</v>
      </c>
      <c r="K140" s="2">
        <f t="shared" si="50"/>
        <v>97580</v>
      </c>
      <c r="L140" s="61">
        <v>120000</v>
      </c>
      <c r="M140" s="10">
        <f t="shared" si="48"/>
        <v>0.5934166666666667</v>
      </c>
      <c r="N140" s="2">
        <v>130000</v>
      </c>
      <c r="O140" s="10">
        <f t="shared" si="49"/>
        <v>0.62469230769230766</v>
      </c>
    </row>
    <row r="141" spans="1:18" s="9" customFormat="1" ht="100" customHeight="1" x14ac:dyDescent="0.35">
      <c r="A141" s="1" t="s">
        <v>37</v>
      </c>
      <c r="B141" s="1"/>
      <c r="C141" s="1" t="e">
        <v>#N/A</v>
      </c>
      <c r="D141" s="1"/>
      <c r="E141" s="2"/>
      <c r="F141" s="1"/>
      <c r="G141" s="1"/>
      <c r="H141" s="1"/>
      <c r="I141" s="1"/>
      <c r="J141" s="2"/>
      <c r="K141" s="2"/>
      <c r="L141" s="61">
        <v>295000</v>
      </c>
      <c r="M141" s="10"/>
      <c r="N141" s="2">
        <v>345000</v>
      </c>
      <c r="O141" s="10"/>
    </row>
    <row r="142" spans="1:18" ht="100" customHeight="1" x14ac:dyDescent="0.35">
      <c r="B142" s="6"/>
      <c r="D142" s="1"/>
      <c r="E142" s="2"/>
      <c r="F142" s="1"/>
      <c r="G142" s="1"/>
      <c r="H142" s="1"/>
      <c r="I142" s="7"/>
      <c r="J142" s="2"/>
      <c r="K142" s="2"/>
      <c r="L142" s="61"/>
      <c r="M142" s="10"/>
      <c r="N142" s="2"/>
      <c r="O142" s="10"/>
    </row>
    <row r="143" spans="1:18" ht="100" customHeight="1" x14ac:dyDescent="0.35">
      <c r="B143" s="6"/>
      <c r="D143" s="1"/>
      <c r="E143" s="2"/>
      <c r="F143" s="1"/>
      <c r="G143" s="1"/>
      <c r="H143" s="1"/>
      <c r="I143" s="7"/>
      <c r="J143" s="2"/>
      <c r="K143" s="2"/>
      <c r="L143" s="61"/>
      <c r="M143" s="10"/>
      <c r="N143" s="2"/>
      <c r="O143" s="10"/>
    </row>
    <row r="144" spans="1:18" ht="100" customHeight="1" x14ac:dyDescent="0.55000000000000004"/>
    <row r="145" ht="100" customHeight="1" x14ac:dyDescent="0.55000000000000004"/>
    <row r="146" ht="100" customHeight="1" x14ac:dyDescent="0.55000000000000004"/>
    <row r="147" ht="100" customHeight="1" x14ac:dyDescent="0.55000000000000004"/>
    <row r="148" ht="100" customHeight="1" x14ac:dyDescent="0.55000000000000004"/>
    <row r="149" ht="100" customHeight="1" x14ac:dyDescent="0.55000000000000004"/>
    <row r="150" ht="100" customHeight="1" x14ac:dyDescent="0.55000000000000004"/>
    <row r="151" ht="100" customHeight="1" x14ac:dyDescent="0.55000000000000004"/>
    <row r="152" ht="100" customHeight="1" x14ac:dyDescent="0.55000000000000004"/>
    <row r="153" ht="100" customHeight="1" x14ac:dyDescent="0.55000000000000004"/>
    <row r="154" ht="100" customHeight="1" x14ac:dyDescent="0.55000000000000004"/>
    <row r="155" ht="100" customHeight="1" x14ac:dyDescent="0.55000000000000004"/>
    <row r="156" ht="100" customHeight="1" x14ac:dyDescent="0.55000000000000004"/>
    <row r="157" ht="100" customHeight="1" x14ac:dyDescent="0.55000000000000004"/>
    <row r="158" ht="100" customHeight="1" x14ac:dyDescent="0.55000000000000004"/>
    <row r="159" ht="100" customHeight="1" x14ac:dyDescent="0.55000000000000004"/>
    <row r="160" ht="100" customHeight="1" x14ac:dyDescent="0.55000000000000004"/>
    <row r="161" ht="100" customHeight="1" x14ac:dyDescent="0.55000000000000004"/>
    <row r="162" ht="100" customHeight="1" x14ac:dyDescent="0.55000000000000004"/>
    <row r="163" ht="100" customHeight="1" x14ac:dyDescent="0.55000000000000004"/>
    <row r="164" ht="100" customHeight="1" x14ac:dyDescent="0.55000000000000004"/>
    <row r="165" ht="100" customHeight="1" x14ac:dyDescent="0.55000000000000004"/>
    <row r="166" ht="100" customHeight="1" x14ac:dyDescent="0.55000000000000004"/>
    <row r="167" ht="100" customHeight="1" x14ac:dyDescent="0.55000000000000004"/>
    <row r="168" ht="100" customHeight="1" x14ac:dyDescent="0.55000000000000004"/>
    <row r="169" ht="100" customHeight="1" x14ac:dyDescent="0.55000000000000004"/>
    <row r="170" ht="100" customHeight="1" x14ac:dyDescent="0.55000000000000004"/>
    <row r="171" ht="100" customHeight="1" x14ac:dyDescent="0.55000000000000004"/>
    <row r="172" ht="100" customHeight="1" x14ac:dyDescent="0.55000000000000004"/>
    <row r="173" ht="100" customHeight="1" x14ac:dyDescent="0.55000000000000004"/>
    <row r="174" ht="100" customHeight="1" x14ac:dyDescent="0.55000000000000004"/>
    <row r="175" ht="100" customHeight="1" x14ac:dyDescent="0.55000000000000004"/>
    <row r="176" ht="100" customHeight="1" x14ac:dyDescent="0.55000000000000004"/>
    <row r="177" ht="100" customHeight="1" x14ac:dyDescent="0.55000000000000004"/>
    <row r="178" ht="100" customHeight="1" x14ac:dyDescent="0.55000000000000004"/>
    <row r="179" ht="100" customHeight="1" x14ac:dyDescent="0.55000000000000004"/>
    <row r="180" ht="100" customHeight="1" x14ac:dyDescent="0.55000000000000004"/>
    <row r="181" ht="100" customHeight="1" x14ac:dyDescent="0.55000000000000004"/>
    <row r="182" ht="100" customHeight="1" x14ac:dyDescent="0.55000000000000004"/>
    <row r="183" ht="100" customHeight="1" x14ac:dyDescent="0.55000000000000004"/>
    <row r="184" ht="100" customHeight="1" x14ac:dyDescent="0.55000000000000004"/>
    <row r="185" ht="100" customHeight="1" x14ac:dyDescent="0.55000000000000004"/>
    <row r="186" ht="100" customHeight="1" x14ac:dyDescent="0.55000000000000004"/>
    <row r="187" ht="100" customHeight="1" x14ac:dyDescent="0.55000000000000004"/>
    <row r="188" ht="100" customHeight="1" x14ac:dyDescent="0.55000000000000004"/>
    <row r="189" ht="100" customHeight="1" x14ac:dyDescent="0.55000000000000004"/>
    <row r="190" ht="100" customHeight="1" x14ac:dyDescent="0.55000000000000004"/>
    <row r="191" ht="100" customHeight="1" x14ac:dyDescent="0.55000000000000004"/>
    <row r="192" ht="100" customHeight="1" x14ac:dyDescent="0.55000000000000004"/>
    <row r="193" ht="100" customHeight="1" x14ac:dyDescent="0.55000000000000004"/>
    <row r="194" ht="100" customHeight="1" x14ac:dyDescent="0.55000000000000004"/>
    <row r="195" ht="100" customHeight="1" x14ac:dyDescent="0.55000000000000004"/>
    <row r="196" ht="100" customHeight="1" x14ac:dyDescent="0.55000000000000004"/>
    <row r="197" ht="100" customHeight="1" x14ac:dyDescent="0.55000000000000004"/>
    <row r="198" ht="100" customHeight="1" x14ac:dyDescent="0.55000000000000004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92B7-8519-412C-B0FF-1A75111DAE8E}">
  <sheetPr codeName="Hoja2"/>
  <dimension ref="A1:O20"/>
  <sheetViews>
    <sheetView zoomScale="112" zoomScaleNormal="112" workbookViewId="0">
      <pane xSplit="1" ySplit="1" topLeftCell="D4" activePane="bottomRight" state="frozen"/>
      <selection pane="topRight" activeCell="B1" sqref="B1"/>
      <selection pane="bottomLeft" activeCell="A2" sqref="A2"/>
      <selection pane="bottomRight" activeCell="N5" sqref="N5"/>
    </sheetView>
  </sheetViews>
  <sheetFormatPr baseColWidth="10" defaultRowHeight="14.5" x14ac:dyDescent="0.35"/>
  <cols>
    <col min="1" max="1" width="15.26953125" style="23" bestFit="1" customWidth="1"/>
    <col min="2" max="2" width="13.453125" style="52" customWidth="1"/>
    <col min="3" max="3" width="13.1796875" style="52" customWidth="1"/>
    <col min="4" max="4" width="14.1796875" bestFit="1" customWidth="1"/>
    <col min="5" max="5" width="13.26953125" hidden="1" customWidth="1"/>
    <col min="6" max="6" width="0" hidden="1" customWidth="1"/>
    <col min="7" max="7" width="4.7265625" hidden="1" customWidth="1"/>
    <col min="8" max="8" width="11.54296875" hidden="1" customWidth="1"/>
    <col min="9" max="11" width="0" hidden="1" customWidth="1"/>
    <col min="12" max="12" width="24.26953125" bestFit="1" customWidth="1"/>
    <col min="13" max="13" width="16.7265625" bestFit="1" customWidth="1"/>
  </cols>
  <sheetData>
    <row r="1" spans="1:15" s="1" customFormat="1" ht="54.75" customHeight="1" x14ac:dyDescent="0.35">
      <c r="A1" s="3" t="s">
        <v>0</v>
      </c>
      <c r="B1" s="3" t="s">
        <v>46</v>
      </c>
      <c r="C1" s="3" t="s">
        <v>47</v>
      </c>
      <c r="D1" s="3" t="s">
        <v>50</v>
      </c>
      <c r="E1" s="4" t="s">
        <v>49</v>
      </c>
      <c r="F1" s="3" t="s">
        <v>1</v>
      </c>
      <c r="G1" s="3" t="s">
        <v>22</v>
      </c>
      <c r="H1" s="3" t="s">
        <v>19</v>
      </c>
      <c r="I1" s="3" t="s">
        <v>15</v>
      </c>
      <c r="J1" s="4" t="s">
        <v>25</v>
      </c>
      <c r="K1" s="3" t="s">
        <v>16</v>
      </c>
      <c r="L1" s="47" t="s">
        <v>18</v>
      </c>
      <c r="M1" s="5" t="s">
        <v>26</v>
      </c>
      <c r="N1" s="4" t="s">
        <v>17</v>
      </c>
      <c r="O1" s="5" t="s">
        <v>27</v>
      </c>
    </row>
    <row r="2" spans="1:15" s="9" customFormat="1" ht="100" customHeight="1" x14ac:dyDescent="0.35">
      <c r="A2" s="50">
        <v>40011</v>
      </c>
      <c r="B2" s="24" t="e" vm="79">
        <v>#VALUE!</v>
      </c>
      <c r="C2" s="1" t="s">
        <v>58</v>
      </c>
      <c r="D2" s="1" t="e" vm="80">
        <v>#VALUE!</v>
      </c>
      <c r="E2" s="2">
        <v>72000</v>
      </c>
      <c r="F2" s="1"/>
      <c r="G2" s="1"/>
      <c r="H2" s="1" t="s">
        <v>61</v>
      </c>
      <c r="I2" s="7">
        <v>0.5</v>
      </c>
      <c r="J2" s="2">
        <f t="shared" ref="J2" si="0">+E2*1.19</f>
        <v>85680</v>
      </c>
      <c r="K2" s="2">
        <f t="shared" ref="K2" si="1">+J2/(1-I2)</f>
        <v>171360</v>
      </c>
      <c r="L2" s="25">
        <v>197000</v>
      </c>
      <c r="M2" s="8">
        <f t="shared" ref="M2" si="2">IFERROR((L2-J2)/L2,0)</f>
        <v>0.56507614213197965</v>
      </c>
      <c r="N2" s="2">
        <v>276003</v>
      </c>
      <c r="O2" s="8">
        <f t="shared" ref="O2" si="3">IFERROR((N2-J2)/N2,0)</f>
        <v>0.68956859164574302</v>
      </c>
    </row>
    <row r="3" spans="1:15" ht="100" customHeight="1" x14ac:dyDescent="0.35">
      <c r="A3" s="23">
        <v>40013</v>
      </c>
      <c r="B3" s="53" t="e" vm="81">
        <v>#VALUE!</v>
      </c>
      <c r="C3" s="1" t="s">
        <v>58</v>
      </c>
      <c r="D3" s="1" t="e" vm="82">
        <v>#VALUE!</v>
      </c>
      <c r="E3" s="2">
        <v>53000</v>
      </c>
      <c r="F3" s="1"/>
      <c r="G3" s="1"/>
      <c r="H3" s="1" t="s">
        <v>61</v>
      </c>
      <c r="I3" s="7">
        <v>0.5</v>
      </c>
      <c r="J3" s="2">
        <f t="shared" ref="J3:J7" si="4">+E3*1.19</f>
        <v>63070</v>
      </c>
      <c r="K3" s="2">
        <f t="shared" ref="K3:K7" si="5">+J3/(1-I3)</f>
        <v>126140</v>
      </c>
      <c r="L3" s="25">
        <v>117000</v>
      </c>
      <c r="M3" s="8">
        <f t="shared" ref="M3:M7" si="6">IFERROR((L3-J3)/L3,0)</f>
        <v>0.46094017094017092</v>
      </c>
      <c r="N3" s="2">
        <v>276004</v>
      </c>
      <c r="O3" s="8">
        <f t="shared" ref="O3:O7" si="7">IFERROR((N3-J3)/N3,0)</f>
        <v>0.77148881900262312</v>
      </c>
    </row>
    <row r="4" spans="1:15" ht="100" customHeight="1" x14ac:dyDescent="0.35">
      <c r="A4" s="23">
        <v>40014</v>
      </c>
      <c r="B4" s="53" t="e" vm="83">
        <v>#VALUE!</v>
      </c>
      <c r="C4" s="1" t="s">
        <v>58</v>
      </c>
      <c r="D4" s="1" t="e" vm="84">
        <v>#VALUE!</v>
      </c>
      <c r="E4" s="2">
        <v>45000</v>
      </c>
      <c r="F4" s="1"/>
      <c r="G4" s="1"/>
      <c r="H4" s="1" t="s">
        <v>61</v>
      </c>
      <c r="I4" s="7">
        <v>0.5</v>
      </c>
      <c r="J4" s="2">
        <f t="shared" si="4"/>
        <v>53550</v>
      </c>
      <c r="K4" s="2">
        <f t="shared" si="5"/>
        <v>107100</v>
      </c>
      <c r="L4" s="25">
        <v>157000</v>
      </c>
      <c r="M4" s="8">
        <f t="shared" si="6"/>
        <v>0.65891719745222932</v>
      </c>
      <c r="N4" s="2">
        <v>276005</v>
      </c>
      <c r="O4" s="8">
        <f t="shared" si="7"/>
        <v>0.80598177569246932</v>
      </c>
    </row>
    <row r="5" spans="1:15" ht="100" customHeight="1" x14ac:dyDescent="0.35">
      <c r="A5" s="23">
        <v>40033</v>
      </c>
      <c r="B5" s="53" t="e" vm="85">
        <v>#VALUE!</v>
      </c>
      <c r="C5" s="1" t="s">
        <v>58</v>
      </c>
      <c r="D5" s="1" t="e" vm="86">
        <v>#VALUE!</v>
      </c>
      <c r="E5" s="2">
        <v>54000</v>
      </c>
      <c r="F5" s="1"/>
      <c r="G5" s="1"/>
      <c r="H5" s="1" t="s">
        <v>61</v>
      </c>
      <c r="I5" s="7">
        <v>0.5</v>
      </c>
      <c r="J5" s="2">
        <f t="shared" si="4"/>
        <v>64260</v>
      </c>
      <c r="K5" s="2">
        <f t="shared" si="5"/>
        <v>128520</v>
      </c>
      <c r="L5" s="25">
        <v>138000</v>
      </c>
      <c r="M5" s="8">
        <f t="shared" si="6"/>
        <v>0.53434782608695652</v>
      </c>
      <c r="N5" s="2">
        <v>276006</v>
      </c>
      <c r="O5" s="8">
        <f t="shared" si="7"/>
        <v>0.76717897437012239</v>
      </c>
    </row>
    <row r="6" spans="1:15" ht="100" customHeight="1" x14ac:dyDescent="0.35">
      <c r="A6" s="23">
        <v>40038</v>
      </c>
      <c r="B6" s="53" t="s">
        <v>59</v>
      </c>
      <c r="C6" s="1" t="s">
        <v>58</v>
      </c>
      <c r="D6" s="1"/>
      <c r="E6" s="2">
        <v>55000</v>
      </c>
      <c r="F6" s="1"/>
      <c r="G6" s="1"/>
      <c r="H6" s="1" t="s">
        <v>61</v>
      </c>
      <c r="I6" s="7">
        <v>0.5</v>
      </c>
      <c r="J6" s="2">
        <f t="shared" si="4"/>
        <v>65450</v>
      </c>
      <c r="K6" s="2">
        <f t="shared" si="5"/>
        <v>130900</v>
      </c>
      <c r="L6" s="25">
        <v>157000</v>
      </c>
      <c r="M6" s="8">
        <f t="shared" si="6"/>
        <v>0.58312101910828029</v>
      </c>
      <c r="N6" s="2">
        <v>276007</v>
      </c>
      <c r="O6" s="8">
        <f t="shared" si="7"/>
        <v>0.76286833304952406</v>
      </c>
    </row>
    <row r="7" spans="1:15" ht="100" customHeight="1" x14ac:dyDescent="0.35">
      <c r="A7" s="23">
        <v>40016</v>
      </c>
      <c r="B7" s="53" t="s">
        <v>60</v>
      </c>
      <c r="C7" s="1" t="s">
        <v>58</v>
      </c>
      <c r="D7" s="1"/>
      <c r="E7" s="2">
        <v>54200</v>
      </c>
      <c r="F7" s="1"/>
      <c r="G7" s="1"/>
      <c r="H7" s="1" t="s">
        <v>61</v>
      </c>
      <c r="I7" s="7">
        <v>0.5</v>
      </c>
      <c r="J7" s="2">
        <f t="shared" si="4"/>
        <v>64498</v>
      </c>
      <c r="K7" s="2">
        <f t="shared" si="5"/>
        <v>128996</v>
      </c>
      <c r="L7" s="25">
        <v>135000</v>
      </c>
      <c r="M7" s="8">
        <f t="shared" si="6"/>
        <v>0.52223703703703706</v>
      </c>
      <c r="N7" s="2">
        <v>276008</v>
      </c>
      <c r="O7" s="8">
        <f t="shared" si="7"/>
        <v>0.76631836758354832</v>
      </c>
    </row>
    <row r="8" spans="1:15" ht="100" customHeight="1" x14ac:dyDescent="0.35">
      <c r="E8" s="51"/>
      <c r="F8" s="52"/>
      <c r="G8" s="52"/>
      <c r="I8" s="51"/>
      <c r="J8" s="52"/>
      <c r="K8" s="52"/>
      <c r="M8" s="51"/>
      <c r="N8" s="52"/>
      <c r="O8" s="52"/>
    </row>
    <row r="9" spans="1:15" ht="100" customHeight="1" x14ac:dyDescent="0.35">
      <c r="E9" s="51"/>
      <c r="F9" s="52"/>
      <c r="G9" s="52"/>
      <c r="I9" s="51"/>
      <c r="J9" s="52"/>
      <c r="K9" s="52"/>
      <c r="M9" s="51"/>
      <c r="N9" s="52"/>
      <c r="O9" s="52"/>
    </row>
    <row r="10" spans="1:15" ht="100" customHeight="1" x14ac:dyDescent="0.35">
      <c r="E10" s="51"/>
      <c r="F10" s="52"/>
      <c r="G10" s="52"/>
      <c r="I10" s="51"/>
      <c r="J10" s="52"/>
      <c r="K10" s="52"/>
      <c r="M10" s="51"/>
      <c r="N10" s="52"/>
      <c r="O10" s="52"/>
    </row>
    <row r="11" spans="1:15" ht="100" customHeight="1" x14ac:dyDescent="0.35">
      <c r="E11" s="51"/>
      <c r="F11" s="52"/>
      <c r="G11" s="52"/>
      <c r="I11" s="51"/>
      <c r="J11" s="52"/>
      <c r="K11" s="52"/>
      <c r="M11" s="51"/>
      <c r="N11" s="52"/>
      <c r="O11" s="52"/>
    </row>
    <row r="12" spans="1:15" ht="100" customHeight="1" x14ac:dyDescent="0.35">
      <c r="E12" s="51"/>
      <c r="F12" s="52"/>
      <c r="G12" s="52"/>
      <c r="I12" s="51"/>
      <c r="J12" s="52"/>
      <c r="K12" s="52"/>
      <c r="M12" s="51"/>
      <c r="N12" s="52"/>
      <c r="O12" s="52"/>
    </row>
    <row r="13" spans="1:15" ht="100" customHeight="1" x14ac:dyDescent="0.35">
      <c r="E13" s="51"/>
      <c r="F13" s="52"/>
      <c r="G13" s="52"/>
      <c r="I13" s="51"/>
      <c r="J13" s="52"/>
      <c r="K13" s="52"/>
      <c r="M13" s="51"/>
      <c r="N13" s="52"/>
      <c r="O13" s="52"/>
    </row>
    <row r="14" spans="1:15" ht="100" customHeight="1" x14ac:dyDescent="0.35">
      <c r="E14" s="51"/>
      <c r="F14" s="52"/>
      <c r="G14" s="52"/>
      <c r="I14" s="51"/>
      <c r="J14" s="52"/>
      <c r="K14" s="52"/>
      <c r="M14" s="51"/>
      <c r="N14" s="52"/>
      <c r="O14" s="52"/>
    </row>
    <row r="15" spans="1:15" ht="100" customHeight="1" x14ac:dyDescent="0.35">
      <c r="E15" s="51"/>
      <c r="F15" s="52"/>
      <c r="G15" s="52"/>
      <c r="I15" s="51"/>
      <c r="J15" s="52"/>
      <c r="K15" s="52"/>
      <c r="M15" s="51"/>
      <c r="N15" s="52"/>
      <c r="O15" s="52"/>
    </row>
    <row r="16" spans="1:15" ht="100" customHeight="1" x14ac:dyDescent="0.35">
      <c r="E16" s="51"/>
      <c r="F16" s="52"/>
      <c r="G16" s="52"/>
      <c r="I16" s="51"/>
      <c r="J16" s="52"/>
      <c r="K16" s="52"/>
      <c r="M16" s="51"/>
      <c r="N16" s="52"/>
      <c r="O16" s="52"/>
    </row>
    <row r="17" spans="5:15" x14ac:dyDescent="0.35">
      <c r="E17" s="51"/>
      <c r="F17" s="52"/>
      <c r="G17" s="52"/>
      <c r="I17" s="51"/>
      <c r="J17" s="52"/>
      <c r="K17" s="52"/>
      <c r="M17" s="51"/>
      <c r="N17" s="52"/>
      <c r="O17" s="52"/>
    </row>
    <row r="18" spans="5:15" x14ac:dyDescent="0.35">
      <c r="E18" s="51"/>
      <c r="F18" s="52"/>
      <c r="G18" s="52"/>
      <c r="I18" s="51"/>
      <c r="J18" s="52"/>
      <c r="K18" s="52"/>
    </row>
    <row r="19" spans="5:15" x14ac:dyDescent="0.35">
      <c r="E19" s="51"/>
      <c r="F19" s="52"/>
      <c r="I19" s="51"/>
      <c r="J19" s="52"/>
      <c r="K19" s="52"/>
    </row>
    <row r="20" spans="5:15" x14ac:dyDescent="0.35">
      <c r="E20" s="51"/>
      <c r="F20" s="52"/>
      <c r="I20" s="51"/>
      <c r="J20" s="52"/>
      <c r="K20" s="52"/>
    </row>
  </sheetData>
  <sortState xmlns:xlrd2="http://schemas.microsoft.com/office/spreadsheetml/2017/richdata2" ref="A2:C74">
    <sortCondition ref="A3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BOLSOS</vt:lpstr>
      <vt:lpstr>BILLETERAS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Fernando Vélez Montoya</cp:lastModifiedBy>
  <dcterms:created xsi:type="dcterms:W3CDTF">2024-08-31T21:08:06Z</dcterms:created>
  <dcterms:modified xsi:type="dcterms:W3CDTF">2026-06-13T13:55:57Z</dcterms:modified>
  <cp:category/>
</cp:coreProperties>
</file>