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22:51:40</v>
      </c>
      <c r="C4" t="str">
        <v>2025-08-18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0.589134</v>
      </c>
      <c r="K4" t="str">
        <f>BH4+(BI4*AN4)+(BJ4*AN4*POWER(V4,2))+(BK4*AN4*V4)+(BL4*POWER(AN4,2))</f>
        <v>2.916733</v>
      </c>
      <c r="L4" t="str">
        <f>((M4/1000)*(1000-((T4+S4)/2)))/(T4-S4)</f>
        <v>0.490135</v>
      </c>
      <c r="M4" t="str">
        <f>(AN4*(S4-R4))/(100*U4*(1000-S4))*1000</f>
        <v>4.825112</v>
      </c>
      <c r="N4" t="str">
        <v>1.439629</v>
      </c>
      <c r="O4" t="str">
        <v>1.314821</v>
      </c>
      <c r="P4" t="str">
        <f>0.61365*EXP((17.502*AL4)/(240.97+AL4))</f>
        <v>2.334896</v>
      </c>
      <c r="Q4" t="str">
        <f>P4-N4</f>
        <v>0.895268</v>
      </c>
      <c r="R4" t="str">
        <v>14.163975</v>
      </c>
      <c r="S4" t="str">
        <v>15.508476</v>
      </c>
      <c r="T4" t="str">
        <f>(P4/AM4)*1000</f>
        <v>25.152798</v>
      </c>
      <c r="U4" t="str">
        <f>V4*BG4</f>
        <v>0.441786</v>
      </c>
      <c r="V4" t="str">
        <v>7.500000</v>
      </c>
      <c r="W4" t="str">
        <v>PSF-01031_20250818225140_d3f</v>
      </c>
      <c r="X4" t="str">
        <v>109.722374</v>
      </c>
      <c r="Y4" t="str">
        <v>539.718384</v>
      </c>
      <c r="Z4" t="str">
        <v>0.796704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1.065897</v>
      </c>
      <c r="AG4" t="str">
        <v>1.000000</v>
      </c>
      <c r="AH4" t="str">
        <v>43.35</v>
      </c>
      <c r="AI4" t="str">
        <v>39.59</v>
      </c>
      <c r="AJ4" t="str">
        <v>25.73</v>
      </c>
      <c r="AK4" t="str">
        <v>19.92</v>
      </c>
      <c r="AL4" t="str">
        <f>(AK4-AJ4)*(AJ4*0+0)+AK4</f>
        <v>19.92</v>
      </c>
      <c r="AM4" t="str">
        <v>92.83</v>
      </c>
      <c r="AN4" t="str">
        <v>156.1</v>
      </c>
      <c r="AO4" t="str">
        <v>-14.3</v>
      </c>
      <c r="AP4" t="str">
        <v>109.1</v>
      </c>
      <c r="AQ4" t="str">
        <v>3</v>
      </c>
      <c r="AR4" t="str">
        <v>4.070</v>
      </c>
      <c r="AS4" t="str">
        <v>22:42:11</v>
      </c>
      <c r="AT4" t="str">
        <v>2025-08-18</v>
      </c>
      <c r="AU4" t="str">
        <v>-0.58</v>
      </c>
      <c r="AV4" t="str">
        <v>1</v>
      </c>
      <c r="AW4" t="str">
        <v>-0.059</v>
      </c>
      <c r="AX4" t="str">
        <v>-0.213</v>
      </c>
      <c r="AY4" t="str">
        <v>-0.136</v>
      </c>
      <c r="AZ4" t="str">
        <v>0.064</v>
      </c>
      <c r="BA4" t="str">
        <v>0.099</v>
      </c>
      <c r="BB4" t="str">
        <v>0.082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2.468075</v>
      </c>
      <c r="CD4" t="str">
        <v>2.440763</v>
      </c>
      <c r="CE4" t="str">
        <v>1.664812</v>
      </c>
      <c r="CF4" t="str">
        <v>0.575531</v>
      </c>
      <c r="CG4" t="str">
        <v>0.264890</v>
      </c>
      <c r="CH4" t="str">
        <v>-0.065280</v>
      </c>
      <c r="CI4" t="str">
        <v>0.499222</v>
      </c>
      <c r="CJ4" t="str">
        <v>0.109834</v>
      </c>
      <c r="CK4" t="str">
        <v>109.722374</v>
      </c>
      <c r="CL4" t="str">
        <v>0.000249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PSF-01031_20250818225140_d3f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</sheetData>
  <ignoredErrors>
    <ignoredError numberStoredAsText="1" sqref="A1:D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