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22:43:08</v>
      </c>
      <c r="C4" t="str">
        <v>2025-08-25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0.371322</v>
      </c>
      <c r="K4" t="str">
        <f>BH4+(BI4*AN4)+(BJ4*AN4*POWER(V4,2))+(BK4*AN4*V4)+(BL4*POWER(AN4,2))</f>
        <v>2.917293</v>
      </c>
      <c r="L4" t="str">
        <f>((M4/1000)*(1000-((T4+S4)/2)))/(T4-S4)</f>
        <v>0.329396</v>
      </c>
      <c r="M4" t="str">
        <f>(AN4*(S4-R4))/(100*U4*(1000-S4))*1000</f>
        <v>2.555557</v>
      </c>
      <c r="N4" t="str">
        <v>1.742769</v>
      </c>
      <c r="O4" t="str">
        <v>1.676769</v>
      </c>
      <c r="P4" t="str">
        <f>0.61365*EXP((17.502*AL4)/(240.97+AL4))</f>
        <v>2.448255</v>
      </c>
      <c r="Q4" t="str">
        <f>P4-N4</f>
        <v>0.705487</v>
      </c>
      <c r="R4" t="str">
        <v>18.024252</v>
      </c>
      <c r="S4" t="str">
        <v>18.733704</v>
      </c>
      <c r="T4" t="str">
        <f>(P4/AM4)*1000</f>
        <v>26.317259</v>
      </c>
      <c r="U4" t="str">
        <f>V4*BG4</f>
        <v>0.441786</v>
      </c>
      <c r="V4" t="str">
        <v>7.500000</v>
      </c>
      <c r="W4" t="str">
        <v>PSF-01031_20250825224308_c24</v>
      </c>
      <c r="X4" t="str">
        <v>117.572311</v>
      </c>
      <c r="Y4" t="str">
        <v>576.866638</v>
      </c>
      <c r="Z4" t="str">
        <v>0.796188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1.549572</v>
      </c>
      <c r="AG4" t="str">
        <v>1.000000</v>
      </c>
      <c r="AH4" t="str">
        <v>55.60</v>
      </c>
      <c r="AI4" t="str">
        <v>53.49</v>
      </c>
      <c r="AJ4" t="str">
        <v>24.76</v>
      </c>
      <c r="AK4" t="str">
        <v>20.69</v>
      </c>
      <c r="AL4" t="str">
        <f>(AK4-AJ4)*(AJ4*0+0)+AK4</f>
        <v>20.69</v>
      </c>
      <c r="AM4" t="str">
        <v>93.03</v>
      </c>
      <c r="AN4" t="str">
        <v>156.2</v>
      </c>
      <c r="AO4" t="str">
        <v>-15.4</v>
      </c>
      <c r="AP4" t="str">
        <v>109.8</v>
      </c>
      <c r="AQ4" t="str">
        <v>5</v>
      </c>
      <c r="AR4" t="str">
        <v>4.019</v>
      </c>
      <c r="AS4" t="str">
        <v>22:38:05</v>
      </c>
      <c r="AT4" t="str">
        <v>2025-08-25</v>
      </c>
      <c r="AU4" t="str">
        <v>-0.62</v>
      </c>
      <c r="AV4" t="str">
        <v>1</v>
      </c>
      <c r="AW4" t="str">
        <v>-0.046</v>
      </c>
      <c r="AX4" t="str">
        <v>-0.040</v>
      </c>
      <c r="AY4" t="str">
        <v>0.162</v>
      </c>
      <c r="AZ4" t="str">
        <v>0.133</v>
      </c>
      <c r="BA4" t="str">
        <v>0.210</v>
      </c>
      <c r="BB4" t="str">
        <v>0.377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2.488059</v>
      </c>
      <c r="CD4" t="str">
        <v>2.457717</v>
      </c>
      <c r="CE4" t="str">
        <v>1.665403</v>
      </c>
      <c r="CF4" t="str">
        <v>0.573566</v>
      </c>
      <c r="CG4" t="str">
        <v>0.275348</v>
      </c>
      <c r="CH4" t="str">
        <v>-0.045495</v>
      </c>
      <c r="CI4" t="str">
        <v>0.459477</v>
      </c>
      <c r="CJ4" t="str">
        <v>0.111236</v>
      </c>
      <c r="CK4" t="str">
        <v>117.572311</v>
      </c>
      <c r="CL4" t="str">
        <v>0.000223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PSF-01031_20250825224308_c24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</sheetData>
  <ignoredErrors>
    <ignoredError numberStoredAsText="1" sqref="A1:DC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