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maxime.feroul\Documents\PersoStuff\_JDR\Runequest\Campagnes\AttracteurEtrange\PJ_PNJ\"/>
    </mc:Choice>
  </mc:AlternateContent>
  <xr:revisionPtr revIDLastSave="0" documentId="13_ncr:1_{6AE7168D-C14E-4D24-A9DA-D28207A697A2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Monster" sheetId="1" r:id="rId1"/>
    <sheet name="Concat" sheetId="3" r:id="rId2"/>
    <sheet name="Macro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4" i="2" l="1"/>
  <c r="D4" i="2"/>
  <c r="B5" i="2"/>
  <c r="B9" i="3"/>
  <c r="D5" i="2"/>
  <c r="L3" i="3"/>
  <c r="L4" i="3"/>
  <c r="L5" i="3"/>
  <c r="L6" i="3"/>
  <c r="L7" i="3"/>
  <c r="L8" i="3"/>
  <c r="L9" i="3"/>
  <c r="L10" i="3"/>
  <c r="L11" i="3"/>
  <c r="L12" i="3"/>
  <c r="L13" i="3"/>
  <c r="L14" i="3"/>
  <c r="K3" i="3"/>
  <c r="K4" i="3"/>
  <c r="K5" i="3"/>
  <c r="K6" i="3"/>
  <c r="K7" i="3"/>
  <c r="K8" i="3"/>
  <c r="K9" i="3"/>
  <c r="K10" i="3"/>
  <c r="K11" i="3"/>
  <c r="K12" i="3"/>
  <c r="K13" i="3"/>
  <c r="K14" i="3"/>
  <c r="J3" i="3"/>
  <c r="J4" i="3"/>
  <c r="J5" i="3"/>
  <c r="J6" i="3"/>
  <c r="J7" i="3"/>
  <c r="J8" i="3"/>
  <c r="J9" i="3"/>
  <c r="J10" i="3"/>
  <c r="J11" i="3"/>
  <c r="J12" i="3"/>
  <c r="J13" i="3"/>
  <c r="J14" i="3"/>
  <c r="I3" i="3"/>
  <c r="I14" i="3"/>
  <c r="I13" i="3"/>
  <c r="I12" i="3"/>
  <c r="I11" i="3"/>
  <c r="I10" i="3"/>
  <c r="I9" i="3"/>
  <c r="I8" i="3"/>
  <c r="I7" i="3"/>
  <c r="I6" i="3"/>
  <c r="I5" i="3"/>
  <c r="I4" i="3"/>
  <c r="B6" i="3" l="1" a="1"/>
  <c r="B6" i="3" s="1"/>
  <c r="B7" i="3" s="1"/>
  <c r="B5" i="3" a="1"/>
  <c r="B5" i="3" s="1"/>
  <c r="B4" i="3" a="1"/>
  <c r="B4" i="3" s="1"/>
  <c r="B3" i="3" a="1"/>
  <c r="B3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<sst xmlns="http://schemas.openxmlformats.org/spreadsheetml/2006/main" count="100" uniqueCount="82">
  <si>
    <t>locD20</t>
  </si>
  <si>
    <t>locName</t>
  </si>
  <si>
    <t>locAP</t>
  </si>
  <si>
    <t>locHP</t>
  </si>
  <si>
    <t>locHPorig</t>
  </si>
  <si>
    <t>locNb</t>
  </si>
  <si>
    <t xml:space="preserve">19-20 </t>
  </si>
  <si>
    <t xml:space="preserve">17-18 </t>
  </si>
  <si>
    <t xml:space="preserve">15-16 </t>
  </si>
  <si>
    <t xml:space="preserve">11-14 </t>
  </si>
  <si>
    <t xml:space="preserve">7-10 </t>
  </si>
  <si>
    <t xml:space="preserve">5-6 </t>
  </si>
  <si>
    <t xml:space="preserve">3-4 </t>
  </si>
  <si>
    <t>1-2</t>
  </si>
  <si>
    <t xml:space="preserve">14 </t>
  </si>
  <si>
    <t xml:space="preserve"> 10 </t>
  </si>
  <si>
    <t xml:space="preserve"> 10</t>
  </si>
  <si>
    <t xml:space="preserve">16 </t>
  </si>
  <si>
    <t xml:space="preserve"> 16 </t>
  </si>
  <si>
    <t xml:space="preserve"> 18 </t>
  </si>
  <si>
    <t xml:space="preserve"> 17 </t>
  </si>
  <si>
    <t xml:space="preserve"> 16</t>
  </si>
  <si>
    <t>8</t>
  </si>
  <si>
    <t>loc1</t>
  </si>
  <si>
    <t>loc2</t>
  </si>
  <si>
    <t>loc3</t>
  </si>
  <si>
    <t>loc4</t>
  </si>
  <si>
    <t>loc5</t>
  </si>
  <si>
    <t>loc6</t>
  </si>
  <si>
    <t>loc7</t>
  </si>
  <si>
    <t>loc8</t>
  </si>
  <si>
    <t>loc9</t>
  </si>
  <si>
    <t>loc10</t>
  </si>
  <si>
    <t>loc11</t>
  </si>
  <si>
    <t>loc12</t>
  </si>
  <si>
    <t>Macro Name</t>
  </si>
  <si>
    <t>Code</t>
  </si>
  <si>
    <t>"] [macro.return]</t>
  </si>
  <si>
    <t>Head</t>
  </si>
  <si>
    <t>Pte.Av.D</t>
  </si>
  <si>
    <t>Pte.Av.G</t>
  </si>
  <si>
    <t>Poitrail</t>
  </si>
  <si>
    <t>Arr.T</t>
  </si>
  <si>
    <t>Pte.Ar.G</t>
  </si>
  <si>
    <t>Pte.Ar.D</t>
  </si>
  <si>
    <t>Tail</t>
  </si>
  <si>
    <t>ccStyles</t>
  </si>
  <si>
    <t>ccSkills</t>
  </si>
  <si>
    <t>magicSkills</t>
  </si>
  <si>
    <t>spells</t>
  </si>
  <si>
    <t>Athletics 60%, Brawn 75%, Perception 50%, Persistence 40%, Resilience 95%,Stealth 25%, Swim 10%</t>
  </si>
  <si>
    <t>Gore 65%, Tail Bash 65%</t>
  </si>
  <si>
    <t xml:space="preserve"> Formidable Natural Weapons, Trample</t>
  </si>
  <si>
    <t xml:space="preserve">FOR  </t>
  </si>
  <si>
    <t xml:space="preserve"> CON </t>
  </si>
  <si>
    <t xml:space="preserve"> SIZ </t>
  </si>
  <si>
    <t xml:space="preserve"> INT </t>
  </si>
  <si>
    <t xml:space="preserve"> POU </t>
  </si>
  <si>
    <t xml:space="preserve"> DEX </t>
  </si>
  <si>
    <t xml:space="preserve"> CHA </t>
  </si>
  <si>
    <t>average</t>
  </si>
  <si>
    <t>Dice</t>
  </si>
  <si>
    <t xml:space="preserve">6D6+30 </t>
  </si>
  <si>
    <t xml:space="preserve"> 4D6+14 </t>
  </si>
  <si>
    <t xml:space="preserve"> 6D6+30 </t>
  </si>
  <si>
    <t xml:space="preserve"> 3D6 </t>
  </si>
  <si>
    <t xml:space="preserve"> 2D6+3 </t>
  </si>
  <si>
    <t>-</t>
  </si>
  <si>
    <t>CA</t>
  </si>
  <si>
    <t>SR</t>
  </si>
  <si>
    <t>MP</t>
  </si>
  <si>
    <t>Dmg Mod</t>
  </si>
  <si>
    <t>Mov</t>
  </si>
  <si>
    <t>Arm. Penalty</t>
  </si>
  <si>
    <t>+2D12</t>
  </si>
  <si>
    <t>8m</t>
  </si>
  <si>
    <t>wiki</t>
  </si>
  <si>
    <t>Desc</t>
  </si>
  <si>
    <t>Rq/Monsters/Triceratops</t>
  </si>
  <si>
    <t>none</t>
  </si>
  <si>
    <t>Traits</t>
  </si>
  <si>
    <t>caracAverage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</si>
</sst>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0" fontId="0" fillId="0" borderId="0" xfId="0" applyAlignment="1">
      <alignment vertical="top" wrapText="1"/>
    </xf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quotePrefix="1"/>
    <xf numFmtId="49" fontId="0" fillId="0" borderId="0" xfId="0" quotePrefix="1" applyNumberFormat="1"/>
    <xf numFmtId="0" fontId="0" fillId="0" borderId="0" xfId="0" quotePrefix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N28"/>
  <sheetViews>
    <sheetView workbookViewId="0">
      <selection activeCell="K10" sqref="K10"/>
    </sheetView>
  </sheetViews>
  <sheetFormatPr baseColWidth="10" defaultColWidth="8.88671875" defaultRowHeight="14.4" x14ac:dyDescent="0.3"/>
  <cols>
    <col min="2" max="2" width="9.88671875" customWidth="1"/>
  </cols>
  <sheetData>
    <row r="2" spans="2:14" x14ac:dyDescent="0.3">
      <c r="C2" s="3" t="s">
        <v>23</v>
      </c>
      <c r="D2" s="3" t="s">
        <v>24</v>
      </c>
      <c r="E2" s="3" t="s">
        <v>25</v>
      </c>
      <c r="F2" s="3" t="s">
        <v>26</v>
      </c>
      <c r="G2" s="3" t="s">
        <v>27</v>
      </c>
      <c r="H2" s="3" t="s">
        <v>28</v>
      </c>
      <c r="I2" s="3" t="s">
        <v>29</v>
      </c>
      <c r="J2" s="3" t="s">
        <v>30</v>
      </c>
      <c r="K2" s="3" t="s">
        <v>31</v>
      </c>
      <c r="L2" s="3" t="s">
        <v>32</v>
      </c>
      <c r="M2" s="3" t="s">
        <v>33</v>
      </c>
      <c r="N2" s="3" t="s">
        <v>34</v>
      </c>
    </row>
    <row r="3" spans="2:14" x14ac:dyDescent="0.3">
      <c r="B3" t="s">
        <v>0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  <c r="J3" s="1" t="s">
        <v>13</v>
      </c>
    </row>
    <row r="4" spans="2:14" x14ac:dyDescent="0.3">
      <c r="B4" t="s">
        <v>1</v>
      </c>
      <c r="C4" s="1" t="s">
        <v>38</v>
      </c>
      <c r="D4" s="1" t="s">
        <v>40</v>
      </c>
      <c r="E4" s="1" t="s">
        <v>39</v>
      </c>
      <c r="F4" s="1" t="s">
        <v>41</v>
      </c>
      <c r="G4" s="1" t="s">
        <v>42</v>
      </c>
      <c r="H4" s="1" t="s">
        <v>43</v>
      </c>
      <c r="I4" s="1" t="s">
        <v>44</v>
      </c>
      <c r="J4" s="1" t="s">
        <v>45</v>
      </c>
    </row>
    <row r="5" spans="2:14" x14ac:dyDescent="0.3">
      <c r="B5" t="s">
        <v>2</v>
      </c>
      <c r="C5" s="1" t="s">
        <v>14</v>
      </c>
      <c r="D5" s="1" t="s">
        <v>15</v>
      </c>
      <c r="E5" s="1" t="s">
        <v>15</v>
      </c>
      <c r="F5" s="1" t="s">
        <v>15</v>
      </c>
      <c r="G5" s="1" t="s">
        <v>15</v>
      </c>
      <c r="H5" s="1" t="s">
        <v>15</v>
      </c>
      <c r="I5" s="1" t="s">
        <v>15</v>
      </c>
      <c r="J5" s="1" t="s">
        <v>16</v>
      </c>
    </row>
    <row r="6" spans="2:14" x14ac:dyDescent="0.3">
      <c r="B6" t="s">
        <v>3</v>
      </c>
      <c r="C6" s="1" t="s">
        <v>17</v>
      </c>
      <c r="D6" s="1" t="s">
        <v>18</v>
      </c>
      <c r="E6" s="1" t="s">
        <v>18</v>
      </c>
      <c r="F6" s="1" t="s">
        <v>19</v>
      </c>
      <c r="G6" s="1" t="s">
        <v>20</v>
      </c>
      <c r="H6" s="1" t="s">
        <v>18</v>
      </c>
      <c r="I6" s="1" t="s">
        <v>18</v>
      </c>
      <c r="J6" s="1" t="s">
        <v>21</v>
      </c>
    </row>
    <row r="7" spans="2:14" x14ac:dyDescent="0.3">
      <c r="B7" t="s">
        <v>5</v>
      </c>
      <c r="C7" s="1" t="s">
        <v>22</v>
      </c>
      <c r="D7" s="1"/>
      <c r="E7" s="1"/>
      <c r="F7" s="1"/>
      <c r="G7" s="1"/>
      <c r="H7" s="1"/>
      <c r="I7" s="1"/>
      <c r="J7" s="1"/>
    </row>
    <row r="9" spans="2:14" x14ac:dyDescent="0.3">
      <c r="C9" s="3" t="s">
        <v>53</v>
      </c>
      <c r="D9" s="3" t="s">
        <v>54</v>
      </c>
      <c r="E9" s="3" t="s">
        <v>55</v>
      </c>
      <c r="F9" s="3" t="s">
        <v>56</v>
      </c>
      <c r="G9" s="3" t="s">
        <v>57</v>
      </c>
      <c r="H9" s="3" t="s">
        <v>58</v>
      </c>
      <c r="I9" s="3" t="s">
        <v>59</v>
      </c>
    </row>
    <row r="10" spans="2:14" x14ac:dyDescent="0.3">
      <c r="B10" t="s">
        <v>60</v>
      </c>
      <c r="C10" s="4">
        <v>51</v>
      </c>
      <c r="D10" s="4">
        <v>28</v>
      </c>
      <c r="E10" s="4">
        <v>51</v>
      </c>
      <c r="F10" s="4">
        <v>3</v>
      </c>
      <c r="G10" s="4">
        <v>10</v>
      </c>
      <c r="H10" s="4">
        <v>10</v>
      </c>
      <c r="I10" s="6" t="s">
        <v>67</v>
      </c>
    </row>
    <row r="11" spans="2:14" x14ac:dyDescent="0.3">
      <c r="B11" t="s">
        <v>61</v>
      </c>
      <c r="C11" s="4" t="s">
        <v>62</v>
      </c>
      <c r="D11" s="4" t="s">
        <v>63</v>
      </c>
      <c r="E11" s="4" t="s">
        <v>64</v>
      </c>
      <c r="F11" s="4">
        <v>3</v>
      </c>
      <c r="G11" s="4" t="s">
        <v>65</v>
      </c>
      <c r="H11" s="4" t="s">
        <v>66</v>
      </c>
      <c r="I11" s="7" t="s">
        <v>67</v>
      </c>
    </row>
    <row r="13" spans="2:14" x14ac:dyDescent="0.3">
      <c r="C13" s="3" t="s">
        <v>68</v>
      </c>
      <c r="D13" s="3" t="s">
        <v>69</v>
      </c>
      <c r="E13" s="3" t="s">
        <v>70</v>
      </c>
      <c r="F13" s="3" t="s">
        <v>71</v>
      </c>
      <c r="G13" s="3" t="s">
        <v>72</v>
      </c>
      <c r="H13" s="3" t="s">
        <v>73</v>
      </c>
    </row>
    <row r="14" spans="2:14" x14ac:dyDescent="0.3">
      <c r="C14">
        <v>2</v>
      </c>
      <c r="D14">
        <v>8</v>
      </c>
      <c r="E14">
        <v>10</v>
      </c>
      <c r="F14" s="5" t="s">
        <v>74</v>
      </c>
      <c r="G14" t="s">
        <v>75</v>
      </c>
      <c r="H14">
        <v>0</v>
      </c>
    </row>
    <row r="16" spans="2:14" x14ac:dyDescent="0.3">
      <c r="B16" s="3" t="s">
        <v>80</v>
      </c>
      <c r="C16" t="s">
        <v>52</v>
      </c>
    </row>
    <row r="18" spans="2:3" x14ac:dyDescent="0.3">
      <c r="B18" s="3" t="s">
        <v>47</v>
      </c>
      <c r="C18" t="s">
        <v>50</v>
      </c>
    </row>
    <row r="20" spans="2:3" x14ac:dyDescent="0.3">
      <c r="B20" s="3" t="s">
        <v>46</v>
      </c>
      <c r="C20" t="s">
        <v>51</v>
      </c>
    </row>
    <row r="22" spans="2:3" x14ac:dyDescent="0.3">
      <c r="B22" s="3" t="s">
        <v>48</v>
      </c>
      <c r="C22" t="s">
        <v>79</v>
      </c>
    </row>
    <row r="24" spans="2:3" x14ac:dyDescent="0.3">
      <c r="B24" s="3" t="s">
        <v>49</v>
      </c>
      <c r="C24" t="s">
        <v>79</v>
      </c>
    </row>
    <row r="26" spans="2:3" x14ac:dyDescent="0.3">
      <c r="B26" s="3" t="s">
        <v>76</v>
      </c>
      <c r="C26" t="s">
        <v>78</v>
      </c>
    </row>
    <row r="28" spans="2:3" x14ac:dyDescent="0.3">
      <c r="B28" s="3" t="s">
        <v>77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3C61B-5779-48A3-BA76-204F1B6D3446}">
  <dimension ref="A2:L14"/>
  <sheetViews>
    <sheetView workbookViewId="0">
      <selection activeCell="A12" sqref="A12"/>
    </sheetView>
  </sheetViews>
  <sheetFormatPr baseColWidth="10" defaultRowHeight="14.4" x14ac:dyDescent="0.3"/>
  <cols>
    <col min="2" max="2" width="77.6640625" bestFit="1" customWidth="1"/>
    <col min="3" max="7" width="3.44140625" customWidth="1"/>
    <col min="8" max="8" width="3.21875" customWidth="1"/>
    <col min="10" max="10" width="14.5546875" bestFit="1" customWidth="1"/>
  </cols>
  <sheetData>
    <row r="2" spans="1:12" x14ac:dyDescent="0.3">
      <c r="I2" t="s">
        <v>0</v>
      </c>
      <c r="J2" t="s">
        <v>1</v>
      </c>
      <c r="K2" t="s">
        <v>2</v>
      </c>
      <c r="L2" t="s">
        <v>3</v>
      </c>
    </row>
    <row r="3" spans="1:12" x14ac:dyDescent="0.3">
      <c r="A3" t="s">
        <v>0</v>
      </c>
      <c r="B3" t="str" cm="1">
        <f t="array" ref="B3">_xlfn.TEXTJOIN(",",TRUE,IF(I3:I22&lt;&gt;"",I3:I22,""))</f>
        <v>loc1=19-20 ,loc2=17-18 ,loc3=15-16 ,loc4=11-14 ,loc5=7-10 ,loc6=5-6 ,loc7=3-4 ,loc8=1-2</v>
      </c>
      <c r="I3" t="str">
        <f>IF(Monster!C$3="","",CONCATENATE(Monster!$C$2,"=",Monster!$C3))</f>
        <v xml:space="preserve">loc1=19-20 </v>
      </c>
      <c r="J3" t="str">
        <f>IF(Monster!C3="","",CONCATENATE(Monster!$C$2,"=",Monster!$C4))</f>
        <v>loc1=Head</v>
      </c>
      <c r="K3" t="str">
        <f>IF(Monster!C3="","",CONCATENATE(Monster!$C$2,"=",Monster!$C5))</f>
        <v xml:space="preserve">loc1=14 </v>
      </c>
      <c r="L3" t="str">
        <f>IF(Monster!C3="","",CONCATENATE(Monster!$C$2,"=",Monster!$C6))</f>
        <v xml:space="preserve">loc1=16 </v>
      </c>
    </row>
    <row r="4" spans="1:12" x14ac:dyDescent="0.3">
      <c r="A4" t="s">
        <v>1</v>
      </c>
      <c r="B4" t="str" cm="1">
        <f t="array" ref="B4">_xlfn.TEXTJOIN(",",TRUE,IF(J3:J24&lt;&gt;"",J3:J23,""))</f>
        <v>loc1=Head,loc2=Pte.Av.G,loc3=Pte.Av.D,loc4=Poitrail,loc5=Arr.T,loc6=Pte.Ar.G,loc7=Pte.Ar.D,loc8=Tail</v>
      </c>
      <c r="I4" t="str">
        <f>IF(Monster!D3="","",CONCATENATE(Monster!$D$2,"=",Monster!D$3))</f>
        <v xml:space="preserve">loc2=17-18 </v>
      </c>
      <c r="J4" t="str">
        <f>IF(Monster!D3="","",CONCATENATE(Monster!$D$2,"=",Monster!D$4))</f>
        <v>loc2=Pte.Av.G</v>
      </c>
      <c r="K4" t="str">
        <f>IF(Monster!D3="","",CONCATENATE(Monster!$D$2,"=",Monster!D$5))</f>
        <v xml:space="preserve">loc2= 10 </v>
      </c>
      <c r="L4" t="str">
        <f>IF(Monster!D3="","",CONCATENATE(Monster!$D$2,"=",Monster!D$6))</f>
        <v xml:space="preserve">loc2= 16 </v>
      </c>
    </row>
    <row r="5" spans="1:12" x14ac:dyDescent="0.3">
      <c r="A5" t="s">
        <v>2</v>
      </c>
      <c r="B5" t="str" cm="1">
        <f t="array" ref="B5">_xlfn.TEXTJOIN(",",TRUE,IF(K3:K24&lt;&gt;"",K3:K24,""))</f>
        <v>loc1=14 ,loc2= 10 ,loc3= 10 ,loc4= 10 ,loc5= 10 ,loc6= 10 ,loc7= 10 ,loc8= 10</v>
      </c>
      <c r="I5" t="str">
        <f>IF(Monster!E3="","",CONCATENATE(Monster!$E$2,"=",Monster!E$3))</f>
        <v xml:space="preserve">loc3=15-16 </v>
      </c>
      <c r="J5" t="str">
        <f>IF(Monster!E3="","",CONCATENATE(Monster!$E$2,"=",Monster!E$4))</f>
        <v>loc3=Pte.Av.D</v>
      </c>
      <c r="K5" t="str">
        <f>IF(Monster!E3="","",CONCATENATE(Monster!$E$2,"=",Monster!E$5))</f>
        <v xml:space="preserve">loc3= 10 </v>
      </c>
      <c r="L5" t="str">
        <f>IF(Monster!E3="","",CONCATENATE(Monster!$E$2,"=",Monster!E$6))</f>
        <v xml:space="preserve">loc3= 16 </v>
      </c>
    </row>
    <row r="6" spans="1:12" x14ac:dyDescent="0.3">
      <c r="A6" t="s">
        <v>3</v>
      </c>
      <c r="B6" t="str" cm="1">
        <f t="array" ref="B6">_xlfn.TEXTJOIN(",",TRUE,IF(L3:L24&lt;&gt;"",L3:L24,""))</f>
        <v>loc1=16 ,loc2= 16 ,loc3= 16 ,loc4= 18 ,loc5= 17 ,loc6= 16 ,loc7= 16 ,loc8= 16</v>
      </c>
      <c r="I6" t="str">
        <f>IF(Monster!F3="","",CONCATENATE(Monster!$F$2,"=",Monster!F$3))</f>
        <v xml:space="preserve">loc4=11-14 </v>
      </c>
      <c r="J6" t="str">
        <f>IF(Monster!F3="","",CONCATENATE(Monster!$F$2,"=",Monster!F$4))</f>
        <v>loc4=Poitrail</v>
      </c>
      <c r="K6" t="str">
        <f>IF(Monster!F3="","",CONCATENATE(Monster!$F$2,"=",Monster!F$5))</f>
        <v xml:space="preserve">loc4= 10 </v>
      </c>
      <c r="L6" t="str">
        <f>IF(Monster!F3="","",CONCATENATE(Monster!$F$2,"=",Monster!F$6))</f>
        <v xml:space="preserve">loc4= 18 </v>
      </c>
    </row>
    <row r="7" spans="1:12" x14ac:dyDescent="0.3">
      <c r="A7" t="s">
        <v>4</v>
      </c>
      <c r="B7" t="str">
        <f>B6</f>
        <v>loc1=16 ,loc2= 16 ,loc3= 16 ,loc4= 18 ,loc5= 17 ,loc6= 16 ,loc7= 16 ,loc8= 16</v>
      </c>
      <c r="I7" t="str">
        <f>IF(Monster!G3="","",CONCATENATE(Monster!$G$2,"=",Monster!G$3))</f>
        <v xml:space="preserve">loc5=7-10 </v>
      </c>
      <c r="J7" t="str">
        <f>IF(Monster!G3="","",CONCATENATE(Monster!$G$2,"=",Monster!G$4))</f>
        <v>loc5=Arr.T</v>
      </c>
      <c r="K7" t="str">
        <f>IF(Monster!G3="","",CONCATENATE(Monster!$G$2,"=",Monster!G$5))</f>
        <v xml:space="preserve">loc5= 10 </v>
      </c>
      <c r="L7" t="str">
        <f>IF(Monster!G3="","",CONCATENATE(Monster!$G$2,"=",Monster!G$6))</f>
        <v xml:space="preserve">loc5= 17 </v>
      </c>
    </row>
    <row r="8" spans="1:12" x14ac:dyDescent="0.3">
      <c r="I8" t="str">
        <f>IF(Monster!H3="","",CONCATENATE(Monster!$H$2,"=",Monster!H$3))</f>
        <v xml:space="preserve">loc6=5-6 </v>
      </c>
      <c r="J8" t="str">
        <f>IF(Monster!H3="","",CONCATENATE(Monster!$H$2,"=",Monster!H$4))</f>
        <v>loc6=Pte.Ar.G</v>
      </c>
      <c r="K8" t="str">
        <f>IF(Monster!H3="","",CONCATENATE(Monster!$H$2,"=",Monster!H$5))</f>
        <v xml:space="preserve">loc6= 10 </v>
      </c>
      <c r="L8" t="str">
        <f>IF(Monster!H3="","",CONCATENATE(Monster!$H$2,"=",Monster!H$6))</f>
        <v xml:space="preserve">loc6= 16 </v>
      </c>
    </row>
    <row r="9" spans="1:12" x14ac:dyDescent="0.3">
      <c r="A9" t="s">
        <v>81</v>
      </c>
      <c r="B9" t="str">
        <f>CONCATENATE("STR=",Monster!C10,";CON=",Monster!D10,";SIZ=",Monster!E10,";INT=",Monster!F10,";POW=",Monster!G10,";DEX=",Monster!H10,";CHA=",Monster!I10)</f>
        <v>STR=51;CON=28;SIZ=51;INT=3;POW=10;DEX=10;CHA=-</v>
      </c>
      <c r="I9" t="str">
        <f>IF(Monster!I3="","",CONCATENATE(Monster!$I$2,"=",Monster!I$3))</f>
        <v xml:space="preserve">loc7=3-4 </v>
      </c>
      <c r="J9" t="str">
        <f>IF(Monster!I3="","",CONCATENATE(Monster!$I$2,"=",Monster!I$4))</f>
        <v>loc7=Pte.Ar.D</v>
      </c>
      <c r="K9" t="str">
        <f>IF(Monster!I3="","",CONCATENATE(Monster!$I$2,"=",Monster!I$5))</f>
        <v xml:space="preserve">loc7= 10 </v>
      </c>
      <c r="L9" t="str">
        <f>IF(Monster!I3="","",CONCATENATE(Monster!$I$2,"=",Monster!I$6))</f>
        <v xml:space="preserve">loc7= 16 </v>
      </c>
    </row>
    <row r="10" spans="1:12" x14ac:dyDescent="0.3">
      <c r="I10" t="str">
        <f>IF(Monster!J3="","",CONCATENATE(Monster!$J$2,"=",Monster!J$3))</f>
        <v>loc8=1-2</v>
      </c>
      <c r="J10" t="str">
        <f>IF(Monster!J3="","",CONCATENATE(Monster!$J$2,"=",Monster!J$4))</f>
        <v>loc8=Tail</v>
      </c>
      <c r="K10" t="str">
        <f>IF(Monster!J3="","",CONCATENATE(Monster!$J$2,"=",Monster!J$5))</f>
        <v>loc8= 10</v>
      </c>
      <c r="L10" t="str">
        <f>IF(Monster!J3="","",CONCATENATE(Monster!$J$2,"=",Monster!J$6))</f>
        <v>loc8= 16</v>
      </c>
    </row>
    <row r="11" spans="1:12" x14ac:dyDescent="0.3">
      <c r="I11" t="str">
        <f>IF(Monster!K3="","",CONCATENATE(Monster!$K$2,"=",Monster!K$3))</f>
        <v/>
      </c>
      <c r="J11" t="str">
        <f>IF(Monster!K3="","",CONCATENATE(Monster!$K$2,"=",Monster!K$4))</f>
        <v/>
      </c>
      <c r="K11" t="str">
        <f>IF(Monster!K3="","",CONCATENATE(Monster!$K$2,"=",Monster!K$5))</f>
        <v/>
      </c>
      <c r="L11" t="str">
        <f>IF(Monster!K3="","",CONCATENATE(Monster!$K$2,"=",Monster!K$6))</f>
        <v/>
      </c>
    </row>
    <row r="12" spans="1:12" x14ac:dyDescent="0.3">
      <c r="I12" t="str">
        <f>IF(Monster!L3="","",CONCATENATE(Monster!$L$2,"=",Monster!L$3))</f>
        <v/>
      </c>
      <c r="J12" t="str">
        <f>IF(Monster!L3="","",CONCATENATE(Monster!$L$2,"=",Monster!L$4))</f>
        <v/>
      </c>
      <c r="K12" t="str">
        <f>IF(Monster!L3="","",CONCATENATE(Monster!$L$2,"=",Monster!L$5))</f>
        <v/>
      </c>
      <c r="L12" t="str">
        <f>IF(Monster!L3="","",CONCATENATE(Monster!$L$2,"=",Monster!L$6))</f>
        <v/>
      </c>
    </row>
    <row r="13" spans="1:12" x14ac:dyDescent="0.3">
      <c r="I13" t="str">
        <f>IF(Monster!M3="","",CONCATENATE(Monster!$M$2,"=",Monster!M$3))</f>
        <v/>
      </c>
      <c r="J13" t="str">
        <f>IF(Monster!M3="","",CONCATENATE(Monster!$M$2,"=",Monster!M$4))</f>
        <v/>
      </c>
      <c r="K13" t="str">
        <f>IF(Monster!M3="","",CONCATENATE(Monster!$M$2,"=",Monster!M$5))</f>
        <v/>
      </c>
      <c r="L13" t="str">
        <f>IF(Monster!M3="","",CONCATENATE(Monster!$M$2,"=",Monster!M$6))</f>
        <v/>
      </c>
    </row>
    <row r="14" spans="1:12" x14ac:dyDescent="0.3">
      <c r="I14" t="str">
        <f>IF(Monster!N3="","",CONCATENATE(Monster!$N$2,"=",Monster!N$3))</f>
        <v/>
      </c>
      <c r="J14" t="str">
        <f>IF(Monster!N3="","",CONCATENATE(Monster!$N$2,"=",Monster!N$4))</f>
        <v/>
      </c>
      <c r="K14" t="str">
        <f>IF(Monster!N3="","",CONCATENATE(Monster!$N$2,"=",Monster!N$5))</f>
        <v/>
      </c>
      <c r="L14" t="str">
        <f>IF(Monster!N3="","",CONCATENATE(Monster!$N$2,"=",Monster!N$6))</f>
        <v/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697B2-08E5-4461-A28E-B6B69EE13892}">
  <dimension ref="B2:D5"/>
  <sheetViews>
    <sheetView tabSelected="1" workbookViewId="0">
      <selection activeCell="B4" sqref="B4"/>
    </sheetView>
  </sheetViews>
  <sheetFormatPr baseColWidth="10" defaultRowHeight="14.4" x14ac:dyDescent="0.3"/>
  <cols>
    <col min="2" max="2" width="114.33203125" customWidth="1"/>
    <col min="3" max="3" width="11.21875" customWidth="1"/>
  </cols>
  <sheetData>
    <row r="2" spans="2:4" x14ac:dyDescent="0.3">
      <c r="B2" t="s">
        <v>36</v>
      </c>
      <c r="D2" t="s">
        <v>35</v>
      </c>
    </row>
    <row r="3" spans="2:4" x14ac:dyDescent="0.3">
      <c r="D3" t="s">
        <v>37</v>
      </c>
    </row>
    <row r="4" spans="2:4" ht="57.6" x14ac:dyDescent="0.3">
      <c r="B4" s="2" t="str">
        <f>CONCATENATE(D4,"locD20='",Concat!B3,"'",";locName='",Concat!B4,"'",";locAP='",Concat!B5,"'",";locHP='",Concat!B6,"'",";locNb=",Monster!C7,D3)</f>
        <v>[macro("setMonsterLocation@Lib:RQII"): "locD20='loc1=19-20 ,loc2=17-18 ,loc3=15-16 ,loc4=11-14 ,loc5=7-10 ,loc6=5-6 ,loc7=3-4 ,loc8=1-2';locName='loc1=Head,loc2=Pte.Av.G,loc3=Pte.Av.D,loc4=Poitrail,loc5=Arr.T,loc6=Pte.Ar.G,loc7=Pte.Ar.D,loc8=Tail';locAP='loc1=14 ,loc2= 10 ,loc3= 10 ,loc4= 10 ,loc5= 10 ,loc6= 10 ,loc7= 10 ,loc8= 10';locHP='loc1=16 ,loc2= 16 ,loc3= 16 ,loc4= 18 ,loc5= 17 ,loc6= 16 ,loc7= 16 ,loc8= 16';locNb=8"] [macro.return]</v>
      </c>
      <c r="D4" t="str">
        <f>CONCATENATE("[macro(",CHAR(34),"setMonsterLocation@Lib:RQII",CHAR(34),"): ",CHAR(34))</f>
        <v>[macro("setMonsterLocation@Lib:RQII"): "</v>
      </c>
    </row>
    <row r="5" spans="2:4" x14ac:dyDescent="0.3">
      <c r="B5" t="str">
        <f>CONCATENATE(D5,Concat!B9,";ccSkills='",Monster!C18,"';ccStyles='",Monster!C20,"';CA=",Monster!C14,";SR=",Monster!D14,";MP=",Monster!E14,";dmgMod='",Monster!F14,"';wiki='",Monster!C26,"'",Macro!D3)</f>
        <v>[macro("setMonsterCarac@Lib:RQII"): "STR=51;CON=28;SIZ=51;INT=3;POW=10;DEX=10;CHA=-;ccSkills='Athletics 60%, Brawn 75%, Perception 50%, Persistence 40%, Resilience 95%,Stealth 25%, Swim 10%';ccStyles='Gore 65%, Tail Bash 65%';CA=2;SR=8;MP=10;dmgMod='+2D12';wiki='Rq/Monsters/Triceratops'"] [macro.return]</v>
      </c>
      <c r="D5" t="str">
        <f>CONCATENATE("[macro(",CHAR(34),"setMonsterCarac@Lib:RQII",CHAR(34),"): ",CHAR(34))</f>
        <v>[macro("setMonsterCarac@Lib:RQII"): "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Monster</vt:lpstr>
      <vt:lpstr>Concat</vt:lpstr>
      <vt:lpstr>Macro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 Feroul</dc:creator>
  <cp:lastModifiedBy>Maxime Feroul</cp:lastModifiedBy>
  <dcterms:created xsi:type="dcterms:W3CDTF">2015-06-05T18:17:20Z</dcterms:created>
  <dcterms:modified xsi:type="dcterms:W3CDTF">2020-05-11T05:24:10Z</dcterms:modified>
</cp:coreProperties>
</file>