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oze\Google Drive\DUKE 2016-2020\AxoSim\"/>
    </mc:Choice>
  </mc:AlternateContent>
  <xr:revisionPtr revIDLastSave="0" documentId="13_ncr:1_{57028A7A-00AE-42B4-B54F-243BFB6D1F37}" xr6:coauthVersionLast="34" xr6:coauthVersionMax="34" xr10:uidLastSave="{00000000-0000-0000-0000-000000000000}"/>
  <bookViews>
    <workbookView xWindow="0" yWindow="0" windowWidth="17268" windowHeight="7932" xr2:uid="{7C8E119D-E43A-48DC-A79E-D87DB8623B38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87" i="1" l="1"/>
  <c r="K186" i="1"/>
  <c r="K122" i="1"/>
  <c r="K121" i="1"/>
  <c r="T106" i="1"/>
  <c r="T105" i="1"/>
  <c r="K93" i="1"/>
  <c r="K92" i="1"/>
  <c r="S84" i="1"/>
  <c r="S83" i="1"/>
  <c r="K53" i="1"/>
  <c r="K52" i="1"/>
  <c r="R36" i="1"/>
  <c r="R35" i="1"/>
  <c r="X4" i="1"/>
  <c r="X3" i="1"/>
  <c r="S106" i="1" l="1"/>
  <c r="R106" i="1"/>
  <c r="S105" i="1"/>
  <c r="R105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04" i="1"/>
  <c r="R84" i="1" l="1"/>
  <c r="Q84" i="1"/>
  <c r="R83" i="1"/>
  <c r="Q83" i="1"/>
  <c r="M84" i="1"/>
  <c r="M85" i="1"/>
  <c r="M86" i="1"/>
  <c r="M87" i="1"/>
  <c r="M88" i="1"/>
  <c r="M89" i="1"/>
  <c r="M90" i="1"/>
  <c r="M91" i="1"/>
  <c r="M83" i="1"/>
  <c r="J93" i="1"/>
  <c r="I93" i="1"/>
  <c r="J92" i="1"/>
  <c r="I92" i="1"/>
  <c r="E93" i="1"/>
  <c r="E94" i="1"/>
  <c r="E95" i="1"/>
  <c r="E96" i="1"/>
  <c r="E97" i="1"/>
  <c r="E98" i="1"/>
  <c r="E99" i="1"/>
  <c r="E100" i="1"/>
  <c r="E101" i="1"/>
  <c r="E102" i="1"/>
  <c r="E103" i="1"/>
  <c r="E92" i="1"/>
  <c r="J122" i="1"/>
  <c r="I122" i="1"/>
  <c r="J121" i="1"/>
  <c r="I121" i="1"/>
  <c r="E121" i="1"/>
  <c r="E122" i="1"/>
  <c r="E123" i="1"/>
  <c r="E124" i="1"/>
  <c r="E125" i="1"/>
  <c r="E126" i="1"/>
  <c r="E127" i="1"/>
  <c r="E128" i="1"/>
  <c r="E129" i="1"/>
  <c r="E130" i="1"/>
  <c r="E131" i="1"/>
  <c r="E120" i="1"/>
  <c r="W4" i="1"/>
  <c r="V4" i="1"/>
  <c r="W3" i="1"/>
  <c r="V3" i="1"/>
  <c r="Q36" i="1"/>
  <c r="P36" i="1"/>
  <c r="Q35" i="1"/>
  <c r="P35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34" i="1"/>
  <c r="J187" i="1" l="1"/>
  <c r="I187" i="1"/>
  <c r="J186" i="1"/>
  <c r="I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186" i="1"/>
  <c r="J53" i="1"/>
  <c r="J52" i="1"/>
  <c r="I53" i="1"/>
  <c r="I52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50" i="1"/>
  <c r="M3" i="1" l="1"/>
  <c r="P3" i="1" s="1"/>
  <c r="R3" i="1" s="1"/>
  <c r="M4" i="1"/>
  <c r="P4" i="1" s="1"/>
  <c r="R4" i="1" s="1"/>
  <c r="M5" i="1"/>
  <c r="P5" i="1" s="1"/>
  <c r="R5" i="1" s="1"/>
  <c r="M6" i="1"/>
  <c r="P6" i="1" s="1"/>
  <c r="R6" i="1" s="1"/>
  <c r="M7" i="1"/>
  <c r="P7" i="1" s="1"/>
  <c r="R7" i="1" s="1"/>
  <c r="M8" i="1"/>
  <c r="P8" i="1" s="1"/>
  <c r="R8" i="1" s="1"/>
  <c r="M9" i="1"/>
  <c r="P9" i="1" s="1"/>
  <c r="R9" i="1" s="1"/>
  <c r="M10" i="1"/>
  <c r="P10" i="1" s="1"/>
  <c r="R10" i="1" s="1"/>
  <c r="M11" i="1"/>
  <c r="P11" i="1" s="1"/>
  <c r="R11" i="1" s="1"/>
  <c r="M12" i="1"/>
  <c r="P12" i="1" s="1"/>
  <c r="R12" i="1" s="1"/>
  <c r="M13" i="1"/>
  <c r="P13" i="1" s="1"/>
  <c r="R13" i="1" s="1"/>
  <c r="M14" i="1"/>
  <c r="P14" i="1" s="1"/>
  <c r="R14" i="1" s="1"/>
  <c r="M15" i="1"/>
  <c r="P15" i="1" s="1"/>
  <c r="R15" i="1" s="1"/>
  <c r="M16" i="1"/>
  <c r="P16" i="1" s="1"/>
  <c r="R16" i="1" s="1"/>
  <c r="M17" i="1"/>
  <c r="P17" i="1" s="1"/>
  <c r="R17" i="1" s="1"/>
  <c r="M2" i="1"/>
  <c r="P2" i="1" s="1"/>
  <c r="R2" i="1" l="1"/>
  <c r="H2" i="1"/>
</calcChain>
</file>

<file path=xl/sharedStrings.xml><?xml version="1.0" encoding="utf-8"?>
<sst xmlns="http://schemas.openxmlformats.org/spreadsheetml/2006/main" count="293" uniqueCount="241">
  <si>
    <t>Amplitude</t>
  </si>
  <si>
    <t>Scaled NCV</t>
  </si>
  <si>
    <t>Group</t>
  </si>
  <si>
    <t>1.1.1</t>
  </si>
  <si>
    <t>1.1.2</t>
  </si>
  <si>
    <t>1.1.3</t>
  </si>
  <si>
    <t>1.1.4</t>
  </si>
  <si>
    <t>1.2.1</t>
  </si>
  <si>
    <t>1.2.2</t>
  </si>
  <si>
    <t>1.2.3</t>
  </si>
  <si>
    <t>1.2.4</t>
  </si>
  <si>
    <t>2.1.1</t>
  </si>
  <si>
    <t>2.1.2</t>
  </si>
  <si>
    <t>2.1.3</t>
  </si>
  <si>
    <t>2.1.4</t>
  </si>
  <si>
    <t>2.2.1</t>
  </si>
  <si>
    <t>2.2.2</t>
  </si>
  <si>
    <t>2.2.3</t>
  </si>
  <si>
    <t>2.2.4</t>
  </si>
  <si>
    <t>my ncv</t>
  </si>
  <si>
    <t>hieu ncv</t>
  </si>
  <si>
    <t>stdev</t>
  </si>
  <si>
    <t>% difference</t>
  </si>
  <si>
    <t>latency</t>
  </si>
  <si>
    <t>ctrl 1.1.1.txt</t>
  </si>
  <si>
    <t>ctrl 1.1.2.txt</t>
  </si>
  <si>
    <t>ctrl 1.1.3.txt</t>
  </si>
  <si>
    <t>ctrl 1.1.4.txt</t>
  </si>
  <si>
    <t>ctrl 1.2.1.txt</t>
  </si>
  <si>
    <t>ctrl 1.2.2.txt</t>
  </si>
  <si>
    <t>ctrl 1.2.3.txt</t>
  </si>
  <si>
    <t>ctrl 1.2.4.txt</t>
  </si>
  <si>
    <t>ctrl 2.1.1.txt</t>
  </si>
  <si>
    <t>ctrl 2.1.2.txt</t>
  </si>
  <si>
    <t>ctrl 2.1.3.txt</t>
  </si>
  <si>
    <t>ctrl 2.1.4.txt</t>
  </si>
  <si>
    <t>ctrl 2.2.1.txt</t>
  </si>
  <si>
    <t>ctrl 2.2.2.txt</t>
  </si>
  <si>
    <t>ctrl 2.2.3.txt</t>
  </si>
  <si>
    <t>ctrl 2.2.4.txt</t>
  </si>
  <si>
    <t>ctrl 3.1.1.txt</t>
  </si>
  <si>
    <t>ctrl 3.1.2.txt</t>
  </si>
  <si>
    <t>ctrl 3.1.3.txt</t>
  </si>
  <si>
    <t>ctrl 3.1.4.txt</t>
  </si>
  <si>
    <t>ctrl 3.2.1.txt</t>
  </si>
  <si>
    <t>ctrl 3.2.2.txt</t>
  </si>
  <si>
    <t>ctrl 3.2.3.txt</t>
  </si>
  <si>
    <t>ctrl 3.2.4.txt</t>
  </si>
  <si>
    <t>ctrl 4.1.1.txt</t>
  </si>
  <si>
    <t>ctrl 4.1.2.txt</t>
  </si>
  <si>
    <t>ctrl 4.1.3.txt</t>
  </si>
  <si>
    <t>ctrl 4.1.4.txt</t>
  </si>
  <si>
    <t>ctrl 4.2.1.txt</t>
  </si>
  <si>
    <t>ctrl 4.2.2.txt</t>
  </si>
  <si>
    <t>ctrl 4.2.3.txt</t>
  </si>
  <si>
    <t>ctrl 4.2.4.txt</t>
  </si>
  <si>
    <t>ctrl 7d 1.1.1.txt</t>
  </si>
  <si>
    <t>ctrl 7d 1.1.2.txt</t>
  </si>
  <si>
    <t>ctrl 7d 1.1.3.txt</t>
  </si>
  <si>
    <t>ctrl 7d 1.1.4.txt</t>
  </si>
  <si>
    <t>ctrl 7d 2.1.1.txt</t>
  </si>
  <si>
    <t>ctrl 7d 2.1.2.txt</t>
  </si>
  <si>
    <t>ctrl 7d 2.1.3.txt</t>
  </si>
  <si>
    <t>ctrl 7d 2.1.4.txt</t>
  </si>
  <si>
    <t>ctrl 7d 2.2.1.txt</t>
  </si>
  <si>
    <t>ctrl 7d 2.2.2.txt</t>
  </si>
  <si>
    <t>ctrl 7d 2.2.3.txt</t>
  </si>
  <si>
    <t>ctrl 7d 2.2.4.txt</t>
  </si>
  <si>
    <t>ctrl 7d 3.1.1.txt</t>
  </si>
  <si>
    <t>ctrl 7d 3.1.2.txt</t>
  </si>
  <si>
    <t>ctrl 7d 3.2.1.txt</t>
  </si>
  <si>
    <t>ctrl 7d 3.2.2.txt</t>
  </si>
  <si>
    <t>ctrl myl 1.1.1.txt</t>
  </si>
  <si>
    <t>ctrl myl 1.1.2.txt</t>
  </si>
  <si>
    <t>ctrl myl 1.1.3.txt</t>
  </si>
  <si>
    <t>ctrl myl 1.1.4.txt</t>
  </si>
  <si>
    <t>ctrl myl 1.2.2.txt</t>
  </si>
  <si>
    <t>ctrl myl 1.2.3.txt</t>
  </si>
  <si>
    <t>ctrl myl 1.2.4.txt</t>
  </si>
  <si>
    <t>ctrl myl 2.1.1.txt</t>
  </si>
  <si>
    <t>ctrl myl 2.1.2.txt</t>
  </si>
  <si>
    <t>ctrl myl 2.1.3.txt</t>
  </si>
  <si>
    <t>ctrl myl 2.1.4.txt</t>
  </si>
  <si>
    <t>ctrl myl 2.2.1.txt</t>
  </si>
  <si>
    <t>ctrl myl 2.2.2.txt</t>
  </si>
  <si>
    <t>ctrl myl 2.2.3.txt</t>
  </si>
  <si>
    <t>ctrl myl 2.2.4.txt</t>
  </si>
  <si>
    <t>ctrl myl 3.1.1.txt</t>
  </si>
  <si>
    <t>ctrl myl 3.1.2.txt</t>
  </si>
  <si>
    <t>ctrl myl 3.2.1.txt</t>
  </si>
  <si>
    <t>ctrl myl 3.2.2.txt</t>
  </si>
  <si>
    <t>ctrl myl 4.1.1.txt</t>
  </si>
  <si>
    <t>ctrl myl 4.1.2.txt</t>
  </si>
  <si>
    <t>ctrl myl 4.2.1.txt</t>
  </si>
  <si>
    <t>ctrl myl 4.2.2.txt</t>
  </si>
  <si>
    <t>ctrl myl 5.1.1.txt</t>
  </si>
  <si>
    <t>ctrl myl 5.1.2.txt</t>
  </si>
  <si>
    <t>ctrl myl 5.2.1.txt</t>
  </si>
  <si>
    <t>ctrl myl 5.2.2.txt</t>
  </si>
  <si>
    <t>ptx 100nM 2.1.1.txt</t>
  </si>
  <si>
    <t>ptx 100nM 2.1.2.txt</t>
  </si>
  <si>
    <t>ptx 100nM 2.1.3.txt</t>
  </si>
  <si>
    <t>ptx 100nM 2.2.1.txt</t>
  </si>
  <si>
    <t>ptx 100nM 2.2.2.txt</t>
  </si>
  <si>
    <t>ptx 100nM 2.2.3.txt</t>
  </si>
  <si>
    <t>ptx 100nM 7d 1.1.1.txt</t>
  </si>
  <si>
    <t>ptx 100nM 7d 1.1.2.txt</t>
  </si>
  <si>
    <t>ptx 100nM 7d 1.2.1.txt</t>
  </si>
  <si>
    <t>ptx 100nM 7d 2.1.1.txt</t>
  </si>
  <si>
    <t>ptx 100nM 7d 2.1.2.txt</t>
  </si>
  <si>
    <t>ptx 100nM 7d 2.2.1.txt</t>
  </si>
  <si>
    <t>ptx 100nM 7d 3.1.1.txt</t>
  </si>
  <si>
    <t>ptx 100nM 7d 3.1.2.txt</t>
  </si>
  <si>
    <t>ptx 100nM 7d 3.2.1.txt</t>
  </si>
  <si>
    <t>ptx 10nM 7d 1.1.1.txt</t>
  </si>
  <si>
    <t>ptx 10nM 7d 1.1.2.txt</t>
  </si>
  <si>
    <t>ptx 10nM 7d 1.2.1.txt</t>
  </si>
  <si>
    <t>ptx 10nM 7d 1.2.2.txt</t>
  </si>
  <si>
    <t>ptx 10nM 7d 2.1.1.txt</t>
  </si>
  <si>
    <t>ptx 10nM 7d 2.1.2.txt</t>
  </si>
  <si>
    <t>ptx 10nM 7d 2.2.1.txt</t>
  </si>
  <si>
    <t>ptx 10nM 7d 2.2.2.txt</t>
  </si>
  <si>
    <t>ptx 10nM 7d 3.1.1.txt</t>
  </si>
  <si>
    <t>ptx 10nM 7d 3.1.2.txt</t>
  </si>
  <si>
    <t>ptx 10nM 7d 3.2.1.txt</t>
  </si>
  <si>
    <t>ptx 10nM 7d 3.2.2.txt</t>
  </si>
  <si>
    <t>ptx 150nM 1.1.1.txt</t>
  </si>
  <si>
    <t>ptx 150nM 1.1.2.txt</t>
  </si>
  <si>
    <t>ptx 150nM 1.1.3.txt</t>
  </si>
  <si>
    <t>ptx 150nM 1.1.4.txt</t>
  </si>
  <si>
    <t>ptx 150nM 1.2.1.txt</t>
  </si>
  <si>
    <t>ptx 150nM 1.2.2.txt</t>
  </si>
  <si>
    <t>ptx 150nM 1.2.3.txt</t>
  </si>
  <si>
    <t>ptx 150nM 1.2.4.txt</t>
  </si>
  <si>
    <t>ptx 150nM 2.1.1.txt</t>
  </si>
  <si>
    <t>ptx 150nM 2.1.2.txt</t>
  </si>
  <si>
    <t>ptx 150nM 2.1.3.txt</t>
  </si>
  <si>
    <t>ptx 150nM 2.1.4.txt</t>
  </si>
  <si>
    <t>ptx 150nM 2.2.1.txt</t>
  </si>
  <si>
    <t>ptx 150nM 2.2.2.txt</t>
  </si>
  <si>
    <t>ptx 150nM 2.2.3.txt</t>
  </si>
  <si>
    <t>ptx 150nM 2.2.4.txt</t>
  </si>
  <si>
    <t>ptx 1nM 7d 1.1.1.txt</t>
  </si>
  <si>
    <t>ptx 1nM 7d 1.1.2.txt</t>
  </si>
  <si>
    <t>ptx 1nM 7d 1.2.1.txt</t>
  </si>
  <si>
    <t>ptx 1nM 7d 1.2.2.txt</t>
  </si>
  <si>
    <t>ptx 1nM 7d 2.1.1.txt</t>
  </si>
  <si>
    <t>ptx 1nM 7d 2.1.2.txt</t>
  </si>
  <si>
    <t>ptx 1nM 7d 2.2.1.txt</t>
  </si>
  <si>
    <t>ptx 1nM 7d 2.2.2.txt</t>
  </si>
  <si>
    <t>ptx 1nM 7d 3.1.1.txt</t>
  </si>
  <si>
    <t>ptx 1nM 7d 3.1.2.txt</t>
  </si>
  <si>
    <t>ptx 1nM 7d 3.2.1.txt</t>
  </si>
  <si>
    <t>ptx 1nM 7d 3.2.2.txt</t>
  </si>
  <si>
    <t>ptx 200nM 1.1.1.txt</t>
  </si>
  <si>
    <t>ptx 200nM 1.1.2.txt</t>
  </si>
  <si>
    <t>ptx 200nM 1.1.3.txt</t>
  </si>
  <si>
    <t>ptx 200nM 1.1.4.txt</t>
  </si>
  <si>
    <t>ptx 200nM 1.2.1.txt</t>
  </si>
  <si>
    <t>ptx 200nM 1.2.2.txt</t>
  </si>
  <si>
    <t>ptx 200nM 1.2.3.txt</t>
  </si>
  <si>
    <t>ptx 200nM 1.2.4.txt</t>
  </si>
  <si>
    <t>ptx 200nM 2.1.1.txt</t>
  </si>
  <si>
    <t>ptx 200nM 2.1.2.txt</t>
  </si>
  <si>
    <t>ptx 200nM 2.1.3.txt</t>
  </si>
  <si>
    <t>ptx 200nM 2.1.4.txt</t>
  </si>
  <si>
    <t>ptx 200nM 2.2.1.txt</t>
  </si>
  <si>
    <t>ptx 200nM 2.2.2.txt</t>
  </si>
  <si>
    <t>ptx 200nM 2.2.3.txt</t>
  </si>
  <si>
    <t>ptx 200nM 2.2.4.txt</t>
  </si>
  <si>
    <t>ptx 200nM 3.1.1.txt</t>
  </si>
  <si>
    <t>ptx 200nM 3.1.2.txt</t>
  </si>
  <si>
    <t>ptx 200nM 3.1.3.txt</t>
  </si>
  <si>
    <t>ptx 200nM 3.1.4.txt</t>
  </si>
  <si>
    <t>ptx 200nM 3.2.1.txt</t>
  </si>
  <si>
    <t>ptx 200nM 3.2.2.txt</t>
  </si>
  <si>
    <t>ptx 200nM 3.2.3.txt</t>
  </si>
  <si>
    <t>ptx 200nM 3.2.4.txt</t>
  </si>
  <si>
    <t>ptx 200nM 4.1.1.txt</t>
  </si>
  <si>
    <t>ptx 200nM 4.1.2.txt</t>
  </si>
  <si>
    <t>ptx 200nM 4.1.3.txt</t>
  </si>
  <si>
    <t>ptx 200nM 4.1.4.txt</t>
  </si>
  <si>
    <t>ptx 200nM 4.2.1.txt</t>
  </si>
  <si>
    <t>ptx 200nM 4.2.2.txt</t>
  </si>
  <si>
    <t>ptx 200nM 4.2.3.txt</t>
  </si>
  <si>
    <t>ptx 200nM 4.2.4.txt</t>
  </si>
  <si>
    <t>ptx 200nM 5.1.1.txt</t>
  </si>
  <si>
    <t>ptx 200nM 5.1.2.txt</t>
  </si>
  <si>
    <t>ptx 200nM 5.1.4.txt</t>
  </si>
  <si>
    <t>ptx 200nM 5.2.1.txt</t>
  </si>
  <si>
    <t>ptx 200nM 5.2.2.txt</t>
  </si>
  <si>
    <t>ptx 200nM 5.2.3.txt</t>
  </si>
  <si>
    <t>ptx 200nM 6.1.1.txt</t>
  </si>
  <si>
    <t>ptx 200nM 6.1.2.txt</t>
  </si>
  <si>
    <t>ptx 200nM 6.1.3.txt</t>
  </si>
  <si>
    <t>ptx 200nM 6.1.4.txt</t>
  </si>
  <si>
    <t>ptx 200nM 6.2.1.txt</t>
  </si>
  <si>
    <t>ptx 200nM 6.2.2.txt</t>
  </si>
  <si>
    <t>ptx 200nM 6.2.3.txt</t>
  </si>
  <si>
    <t>ptx 200nM 6.2.4.txt</t>
  </si>
  <si>
    <t>ptx 200nM 8.1.1.txt</t>
  </si>
  <si>
    <t>ptx 200nM 8.1.2.txt</t>
  </si>
  <si>
    <t>ptx 200nM 8.1.3.txt</t>
  </si>
  <si>
    <t>ptx 200nM 8.1.4.txt</t>
  </si>
  <si>
    <t>ptx 200nM 8.2.1.txt</t>
  </si>
  <si>
    <t>ptx 200nM 8.2.2.txt</t>
  </si>
  <si>
    <t>ptx 200nM 8.2.3.txt</t>
  </si>
  <si>
    <t>ptx 200nM 8.2.4.txt</t>
  </si>
  <si>
    <t>ptx 200nM myl 1.1.1.txt</t>
  </si>
  <si>
    <t>ptx 200nM myl 1.2.2.txt</t>
  </si>
  <si>
    <t>ptx 200nM myl 1.2.3.txt</t>
  </si>
  <si>
    <t>ptx 200nM myl 1.2.4.txt</t>
  </si>
  <si>
    <t>ptx 200nM myl 2.1.1.txt</t>
  </si>
  <si>
    <t>ptx 200nM myl 2.1.2.txt</t>
  </si>
  <si>
    <t>ptx 200nM myl 2.1.4.txt</t>
  </si>
  <si>
    <t>ptx 200nM myl 2.2.2.txt</t>
  </si>
  <si>
    <t>ptx 200nM myl 2.2.4.txt</t>
  </si>
  <si>
    <t>ptx 200nM myl 3.1.1.txt</t>
  </si>
  <si>
    <t>ptx 200nM myl 3.1.2.txt</t>
  </si>
  <si>
    <t>ptx 200nM myl 3.1.3.txt</t>
  </si>
  <si>
    <t>ptx 200nM myl 3.1.4.txt</t>
  </si>
  <si>
    <t>ptx 200nM myl 3.2.1.txt</t>
  </si>
  <si>
    <t>ptx 200nM myl 3.2.2.txt</t>
  </si>
  <si>
    <t>ptx 200nM myl 3.2.4.txt</t>
  </si>
  <si>
    <t>ptx 200nM myl 4.1.2.txt</t>
  </si>
  <si>
    <t>ptx 200nM myl 4.1.4.txt</t>
  </si>
  <si>
    <t>ptx 200nM myl 4.2.2.txt</t>
  </si>
  <si>
    <t>mean</t>
  </si>
  <si>
    <t>median</t>
  </si>
  <si>
    <t>mine</t>
  </si>
  <si>
    <t>hieu</t>
  </si>
  <si>
    <t>PERCENT DIFFERENCE</t>
  </si>
  <si>
    <t>concentration</t>
  </si>
  <si>
    <t>control</t>
  </si>
  <si>
    <t>1 nM</t>
  </si>
  <si>
    <t>10 nM</t>
  </si>
  <si>
    <t>100 nM</t>
  </si>
  <si>
    <t>200 nM</t>
  </si>
  <si>
    <t>400 nM</t>
  </si>
  <si>
    <t>600 nM</t>
  </si>
  <si>
    <t>1 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</si>
</sst>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4A86E8"/>
      <name val="Arial"/>
      <family val="2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horizontal="center"/>
    </xf>
    <xf numFmtId="164" fontId="2" fillId="0" borderId="0" xfId="0" applyNumberFormat="1" applyFont="1"/>
    <xf numFmtId="164" fontId="2" fillId="0" borderId="0" xfId="1" applyNumberFormat="1" applyFont="1"/>
    <xf numFmtId="164" fontId="2" fillId="0" borderId="0" xfId="1" applyNumberFormat="1" applyFont="1" applyBorder="1"/>
    <xf numFmtId="164" fontId="2" fillId="0" borderId="0" xfId="0" applyNumberFormat="1" applyFont="1" applyBorder="1"/>
    <xf numFmtId="0" fontId="4" fillId="0" borderId="0" xfId="0" applyFont="1"/>
  </cellXfs>
  <cellStyles count="2">
    <cellStyle name="Normal" xfId="0" builtinId="0"/>
    <cellStyle name="Normal 3" xfId="1" xr:uid="{5A514DEE-6B61-48C8-A9CB-724D5ABD12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Sheet1!$B$211</c:f>
              <c:strCache>
                <c:ptCount val="1"/>
                <c:pt idx="0">
                  <c:v>mine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Sheet1!$A$212:$A$219</c:f>
              <c:strCache>
                <c:ptCount val="8"/>
                <c:pt idx="0">
                  <c:v>control</c:v>
                </c:pt>
                <c:pt idx="1">
                  <c:v>1 nM</c:v>
                </c:pt>
                <c:pt idx="2">
                  <c:v>10 nM</c:v>
                </c:pt>
                <c:pt idx="3">
                  <c:v>100 nM</c:v>
                </c:pt>
                <c:pt idx="4">
                  <c:v>200 nM</c:v>
                </c:pt>
                <c:pt idx="5">
                  <c:v>400 nM</c:v>
                </c:pt>
                <c:pt idx="6">
                  <c:v>600 nM</c:v>
                </c:pt>
                <c:pt idx="7">
                  <c:v>1 uM</c:v>
                </c:pt>
              </c:strCache>
            </c:strRef>
          </c:xVal>
          <c:yVal>
            <c:numRef>
              <c:f>Sheet1!$B$212:$B$219</c:f>
              <c:numCache>
                <c:formatCode>General</c:formatCode>
                <c:ptCount val="8"/>
                <c:pt idx="0">
                  <c:v>0.32755025782733127</c:v>
                </c:pt>
                <c:pt idx="1">
                  <c:v>0.28893679346876028</c:v>
                </c:pt>
                <c:pt idx="2">
                  <c:v>0.28434407153268776</c:v>
                </c:pt>
                <c:pt idx="3">
                  <c:v>0.25428759114555766</c:v>
                </c:pt>
                <c:pt idx="4">
                  <c:v>0.21515075636351677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FE-4080-8894-32CDED2ADADF}"/>
            </c:ext>
          </c:extLst>
        </c:ser>
        <c:ser>
          <c:idx val="1"/>
          <c:order val="1"/>
          <c:tx>
            <c:strRef>
              <c:f>Sheet1!$C$211</c:f>
              <c:strCache>
                <c:ptCount val="1"/>
                <c:pt idx="0">
                  <c:v>hieu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Sheet1!$A$212:$A$219</c:f>
              <c:strCache>
                <c:ptCount val="8"/>
                <c:pt idx="0">
                  <c:v>control</c:v>
                </c:pt>
                <c:pt idx="1">
                  <c:v>1 nM</c:v>
                </c:pt>
                <c:pt idx="2">
                  <c:v>10 nM</c:v>
                </c:pt>
                <c:pt idx="3">
                  <c:v>100 nM</c:v>
                </c:pt>
                <c:pt idx="4">
                  <c:v>200 nM</c:v>
                </c:pt>
                <c:pt idx="5">
                  <c:v>400 nM</c:v>
                </c:pt>
                <c:pt idx="6">
                  <c:v>600 nM</c:v>
                </c:pt>
                <c:pt idx="7">
                  <c:v>1 uM</c:v>
                </c:pt>
              </c:strCache>
            </c:strRef>
          </c:xVal>
          <c:yVal>
            <c:numRef>
              <c:f>Sheet1!$C$212:$C$219</c:f>
              <c:numCache>
                <c:formatCode>General</c:formatCode>
                <c:ptCount val="8"/>
                <c:pt idx="0">
                  <c:v>0.34280664588812804</c:v>
                </c:pt>
                <c:pt idx="1">
                  <c:v>0.26637512893996512</c:v>
                </c:pt>
                <c:pt idx="2">
                  <c:v>0.2837454231523443</c:v>
                </c:pt>
                <c:pt idx="3">
                  <c:v>0.23645434888433103</c:v>
                </c:pt>
                <c:pt idx="4">
                  <c:v>0.27946602893331035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FE-4080-8894-32CDED2AD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026032"/>
        <c:axId val="695026360"/>
      </c:scatterChart>
      <c:valAx>
        <c:axId val="69502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26360"/>
        <c:crosses val="autoZero"/>
        <c:crossBetween val="midCat"/>
      </c:valAx>
      <c:valAx>
        <c:axId val="69502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26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944880</xdr:colOff>
      <xdr:row>219</xdr:row>
      <xdr:rowOff>127635</xdr:rowOff>
    </xdr:from>
    <xdr:to>
      <xdr:col>7</xdr:col>
      <xdr:colOff>480060</xdr:colOff>
      <xdr:row>234</xdr:row>
      <xdr:rowOff>127635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5BC98A-D9BE-41A9-8A05-7C32DD26E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F060E-16C0-45EF-9C8D-C01CC13BD142}">
  <dimension ref="A1:X219"/>
  <sheetViews>
    <sheetView tabSelected="1" topLeftCell="A211" workbookViewId="0">
      <selection activeCell="C212" sqref="C212:C219"/>
    </sheetView>
  </sheetViews>
  <sheetFormatPr defaultRowHeight="14.4" x14ac:dyDescent="0.55000000000000004"/>
  <cols>
    <col min="1" max="1" width="16.5234375" customWidth="1"/>
    <col min="11" max="11" width="19.62890625" customWidth="1"/>
    <col min="18" max="18" width="11.3671875" customWidth="1"/>
    <col min="20" max="20" width="18.15625" customWidth="1"/>
  </cols>
  <sheetData>
    <row r="1" spans="1:24" x14ac:dyDescent="0.55000000000000004">
      <c r="A1" t="s">
        <v>2</v>
      </c>
      <c r="B1" t="s">
        <v>0</v>
      </c>
      <c r="C1" t="s">
        <v>1</v>
      </c>
      <c r="L1" t="s">
        <v>23</v>
      </c>
      <c r="P1" t="s">
        <v>19</v>
      </c>
      <c r="Q1" t="s">
        <v>20</v>
      </c>
      <c r="R1" t="s">
        <v>22</v>
      </c>
      <c r="S1" t="s">
        <v>21</v>
      </c>
    </row>
    <row r="2" spans="1:24" x14ac:dyDescent="0.55000000000000004">
      <c r="A2" t="s">
        <v>24</v>
      </c>
      <c r="B2">
        <v>8.15</v>
      </c>
      <c r="C2">
        <v>250.5</v>
      </c>
      <c r="D2" s="1"/>
      <c r="F2" s="1"/>
      <c r="G2" s="2" t="s">
        <v>3</v>
      </c>
      <c r="H2">
        <f>AVERAGE(B2:B17)</f>
        <v>6.5281249999999984</v>
      </c>
      <c r="I2">
        <v>103</v>
      </c>
      <c r="K2">
        <v>4.9261000000000001E-3</v>
      </c>
      <c r="L2">
        <v>222</v>
      </c>
      <c r="M2">
        <f>L2*0.05</f>
        <v>11.100000000000001</v>
      </c>
      <c r="N2">
        <v>4.2177777777777781</v>
      </c>
      <c r="P2">
        <f>N2/M2</f>
        <v>0.37997997997997995</v>
      </c>
      <c r="Q2">
        <v>0.41760176017601758</v>
      </c>
      <c r="R2">
        <f>(Q2-P2)*100/P2</f>
        <v>9.9009900990099027</v>
      </c>
      <c r="S2">
        <v>56.974800000000002</v>
      </c>
      <c r="U2" s="7"/>
      <c r="V2" s="7" t="s">
        <v>229</v>
      </c>
      <c r="W2" s="7" t="s">
        <v>230</v>
      </c>
      <c r="X2" t="s">
        <v>231</v>
      </c>
    </row>
    <row r="3" spans="1:24" x14ac:dyDescent="0.55000000000000004">
      <c r="A3" t="s">
        <v>25</v>
      </c>
      <c r="B3">
        <v>5.15</v>
      </c>
      <c r="C3">
        <v>111</v>
      </c>
      <c r="D3" s="1"/>
      <c r="F3" s="1"/>
      <c r="G3" s="2" t="s">
        <v>4</v>
      </c>
      <c r="I3">
        <v>104</v>
      </c>
      <c r="K3">
        <v>8.1300999999999995E-3</v>
      </c>
      <c r="L3">
        <v>122</v>
      </c>
      <c r="M3">
        <f t="shared" ref="M3:M17" si="0">L3*0.05</f>
        <v>6.1000000000000005</v>
      </c>
      <c r="N3">
        <v>1.6511111111111112</v>
      </c>
      <c r="P3">
        <f t="shared" ref="P3:P17" si="1">N3/M3</f>
        <v>0.27067395264116573</v>
      </c>
      <c r="Q3">
        <v>0.27067395264116573</v>
      </c>
      <c r="R3">
        <f t="shared" ref="R3:R17" si="2">(Q3-P3)*100/P3</f>
        <v>0</v>
      </c>
      <c r="S3">
        <v>22.8279</v>
      </c>
      <c r="U3" s="7" t="s">
        <v>227</v>
      </c>
      <c r="V3" s="7">
        <f>AVERAGE(P2:P17)</f>
        <v>0.32755025782733127</v>
      </c>
      <c r="W3" s="7">
        <f>AVERAGE(Q2:Q17)</f>
        <v>0.34280664588812804</v>
      </c>
      <c r="X3">
        <f>(W3-V3)*100/W3</f>
        <v>4.450435323758442</v>
      </c>
    </row>
    <row r="4" spans="1:24" x14ac:dyDescent="0.55000000000000004">
      <c r="A4" t="s">
        <v>26</v>
      </c>
      <c r="B4">
        <v>3.55</v>
      </c>
      <c r="C4">
        <v>247.5</v>
      </c>
      <c r="D4" s="1"/>
      <c r="F4" s="1"/>
      <c r="G4" s="2" t="s">
        <v>5</v>
      </c>
      <c r="I4">
        <v>105</v>
      </c>
      <c r="K4">
        <v>6.6667000000000002E-3</v>
      </c>
      <c r="L4">
        <v>290.5</v>
      </c>
      <c r="M4">
        <f t="shared" si="0"/>
        <v>14.525</v>
      </c>
      <c r="N4">
        <v>3.1622222222222223</v>
      </c>
      <c r="P4">
        <f t="shared" si="1"/>
        <v>0.21770893096194302</v>
      </c>
      <c r="Q4">
        <v>0.22269170579029729</v>
      </c>
      <c r="R4">
        <f t="shared" si="2"/>
        <v>2.2887323943661695</v>
      </c>
      <c r="S4">
        <v>13.6158</v>
      </c>
      <c r="U4" s="7" t="s">
        <v>228</v>
      </c>
      <c r="V4" s="7">
        <f>MEDIAN(P2:P17)</f>
        <v>0.31901915432599398</v>
      </c>
      <c r="W4" s="7">
        <f>MEDIAN(Q2:Q17)</f>
        <v>0.31985027580772263</v>
      </c>
      <c r="X4">
        <f>(W4-V4)*100/W4</f>
        <v>0.259847042379377</v>
      </c>
    </row>
    <row r="5" spans="1:24" x14ac:dyDescent="0.55000000000000004">
      <c r="A5" t="s">
        <v>27</v>
      </c>
      <c r="B5">
        <v>14.4</v>
      </c>
      <c r="C5">
        <v>126</v>
      </c>
      <c r="D5" s="1"/>
      <c r="F5" s="1"/>
      <c r="G5" s="2" t="s">
        <v>6</v>
      </c>
      <c r="I5">
        <v>106</v>
      </c>
      <c r="K5">
        <v>1.7857000000000001E-2</v>
      </c>
      <c r="L5">
        <v>89</v>
      </c>
      <c r="M5">
        <f t="shared" si="0"/>
        <v>4.45</v>
      </c>
      <c r="N5">
        <v>1.2644444444444445</v>
      </c>
      <c r="P5">
        <f t="shared" si="1"/>
        <v>0.28414481897627963</v>
      </c>
      <c r="Q5">
        <v>0.4863247863247861</v>
      </c>
      <c r="R5" s="7">
        <f t="shared" si="2"/>
        <v>71.153846153846089</v>
      </c>
      <c r="S5">
        <v>105.62479999999999</v>
      </c>
    </row>
    <row r="6" spans="1:24" x14ac:dyDescent="0.55000000000000004">
      <c r="A6" t="s">
        <v>28</v>
      </c>
      <c r="B6">
        <v>3.6</v>
      </c>
      <c r="C6">
        <v>237</v>
      </c>
      <c r="D6" s="1"/>
      <c r="F6" s="1"/>
      <c r="G6" s="2" t="s">
        <v>7</v>
      </c>
      <c r="I6">
        <v>107</v>
      </c>
      <c r="K6">
        <v>1.0309E-2</v>
      </c>
      <c r="L6">
        <v>131</v>
      </c>
      <c r="M6">
        <f t="shared" si="0"/>
        <v>6.5500000000000007</v>
      </c>
      <c r="N6">
        <v>3.6311111111111112</v>
      </c>
      <c r="P6">
        <f t="shared" si="1"/>
        <v>0.55436810856658181</v>
      </c>
      <c r="Q6">
        <v>0.55863247863247867</v>
      </c>
      <c r="R6" s="7">
        <f t="shared" si="2"/>
        <v>0.76923076923078326</v>
      </c>
      <c r="S6">
        <v>161.63900000000001</v>
      </c>
    </row>
    <row r="7" spans="1:24" x14ac:dyDescent="0.55000000000000004">
      <c r="A7" t="s">
        <v>29</v>
      </c>
      <c r="B7">
        <v>4.4000000000000004</v>
      </c>
      <c r="C7">
        <v>138</v>
      </c>
      <c r="D7" s="1"/>
      <c r="F7" s="1"/>
      <c r="G7" s="2" t="s">
        <v>8</v>
      </c>
      <c r="I7">
        <v>108</v>
      </c>
      <c r="K7">
        <v>1.7240999999999999E-2</v>
      </c>
      <c r="L7">
        <v>80</v>
      </c>
      <c r="M7">
        <f t="shared" si="0"/>
        <v>4</v>
      </c>
      <c r="N7">
        <v>1.2955555555555556</v>
      </c>
      <c r="P7">
        <f t="shared" si="1"/>
        <v>0.32388888888888889</v>
      </c>
      <c r="Q7">
        <v>0.33219373219373233</v>
      </c>
      <c r="R7">
        <f t="shared" si="2"/>
        <v>2.5641025641026043</v>
      </c>
      <c r="S7">
        <v>160.29040000000001</v>
      </c>
    </row>
    <row r="8" spans="1:24" x14ac:dyDescent="0.55000000000000004">
      <c r="A8" t="s">
        <v>30</v>
      </c>
      <c r="B8">
        <v>8.1</v>
      </c>
      <c r="C8">
        <v>166</v>
      </c>
      <c r="D8" s="1"/>
      <c r="F8" s="1"/>
      <c r="G8" s="2" t="s">
        <v>9</v>
      </c>
      <c r="I8">
        <v>109</v>
      </c>
      <c r="K8">
        <v>4.2193999999999999E-3</v>
      </c>
      <c r="L8">
        <v>274</v>
      </c>
      <c r="M8">
        <f t="shared" si="0"/>
        <v>13.700000000000001</v>
      </c>
      <c r="N8">
        <v>4.3511111111111109</v>
      </c>
      <c r="P8">
        <f t="shared" si="1"/>
        <v>0.31759935117599347</v>
      </c>
      <c r="Q8">
        <v>0.30858944050433407</v>
      </c>
      <c r="R8">
        <f t="shared" si="2"/>
        <v>-2.8368794326241185</v>
      </c>
      <c r="S8">
        <v>222.41390000000001</v>
      </c>
    </row>
    <row r="9" spans="1:24" x14ac:dyDescent="0.55000000000000004">
      <c r="A9" t="s">
        <v>31</v>
      </c>
      <c r="B9">
        <v>8.5</v>
      </c>
      <c r="C9">
        <v>61</v>
      </c>
      <c r="D9" s="1"/>
      <c r="F9" s="1"/>
      <c r="G9" s="2" t="s">
        <v>10</v>
      </c>
      <c r="I9">
        <v>110</v>
      </c>
      <c r="K9">
        <v>1.5873000000000002E-2</v>
      </c>
      <c r="L9">
        <v>81</v>
      </c>
      <c r="M9">
        <f t="shared" si="0"/>
        <v>4.05</v>
      </c>
      <c r="N9">
        <v>1.3244444444444445</v>
      </c>
      <c r="P9">
        <f t="shared" si="1"/>
        <v>0.32702331961591224</v>
      </c>
      <c r="Q9">
        <v>0.33111111111111113</v>
      </c>
      <c r="R9">
        <f t="shared" si="2"/>
        <v>1.2499999999999958</v>
      </c>
      <c r="S9">
        <v>67.884799999999998</v>
      </c>
    </row>
    <row r="10" spans="1:24" x14ac:dyDescent="0.55000000000000004">
      <c r="A10" t="s">
        <v>32</v>
      </c>
      <c r="B10">
        <v>6.6</v>
      </c>
      <c r="C10">
        <v>184</v>
      </c>
      <c r="D10" s="1"/>
      <c r="F10" s="1"/>
      <c r="G10" s="2" t="s">
        <v>11</v>
      </c>
      <c r="I10">
        <v>111</v>
      </c>
      <c r="K10">
        <v>8.6957000000000007E-3</v>
      </c>
      <c r="L10">
        <v>218</v>
      </c>
      <c r="M10">
        <f t="shared" si="0"/>
        <v>10.9</v>
      </c>
      <c r="N10">
        <v>3.4488888888888889</v>
      </c>
      <c r="P10">
        <f t="shared" si="1"/>
        <v>0.31641182466870538</v>
      </c>
      <c r="Q10">
        <v>0.24812150279776182</v>
      </c>
      <c r="R10">
        <f t="shared" si="2"/>
        <v>-21.582733812949623</v>
      </c>
      <c r="S10">
        <v>79.450400000000002</v>
      </c>
    </row>
    <row r="11" spans="1:24" x14ac:dyDescent="0.55000000000000004">
      <c r="A11" t="s">
        <v>33</v>
      </c>
      <c r="B11">
        <v>4.3</v>
      </c>
      <c r="C11">
        <v>181.5</v>
      </c>
      <c r="D11" s="1"/>
      <c r="F11" s="1"/>
      <c r="G11" s="2" t="s">
        <v>12</v>
      </c>
      <c r="I11">
        <v>112</v>
      </c>
      <c r="K11">
        <v>1.1110999999999999E-2</v>
      </c>
      <c r="L11">
        <v>90</v>
      </c>
      <c r="M11">
        <f t="shared" si="0"/>
        <v>4.5</v>
      </c>
      <c r="N11">
        <v>1.1044444444444443</v>
      </c>
      <c r="P11">
        <f t="shared" si="1"/>
        <v>0.24543209876543207</v>
      </c>
      <c r="Q11">
        <v>0.26937669376693757</v>
      </c>
      <c r="R11" s="7">
        <f t="shared" si="2"/>
        <v>9.7560975609755829</v>
      </c>
      <c r="S11">
        <v>116.1221</v>
      </c>
    </row>
    <row r="12" spans="1:24" x14ac:dyDescent="0.55000000000000004">
      <c r="A12" t="s">
        <v>34</v>
      </c>
      <c r="B12">
        <v>6.8</v>
      </c>
      <c r="C12">
        <v>169.5</v>
      </c>
      <c r="D12" s="1"/>
      <c r="F12" s="1"/>
      <c r="G12" s="2" t="s">
        <v>13</v>
      </c>
      <c r="I12">
        <v>113</v>
      </c>
      <c r="K12">
        <v>6.4516E-3</v>
      </c>
      <c r="L12">
        <v>180.5</v>
      </c>
      <c r="M12">
        <f t="shared" si="0"/>
        <v>9.0250000000000004</v>
      </c>
      <c r="N12">
        <v>3.86</v>
      </c>
      <c r="P12">
        <f t="shared" si="1"/>
        <v>0.42770083102493073</v>
      </c>
      <c r="Q12">
        <v>0.45952380952380961</v>
      </c>
      <c r="R12">
        <f t="shared" si="2"/>
        <v>7.4404761904762156</v>
      </c>
      <c r="S12">
        <v>133.98830000000001</v>
      </c>
    </row>
    <row r="13" spans="1:24" x14ac:dyDescent="0.55000000000000004">
      <c r="A13" t="s">
        <v>35</v>
      </c>
      <c r="B13">
        <v>6.8</v>
      </c>
      <c r="C13">
        <v>97</v>
      </c>
      <c r="D13" s="1"/>
      <c r="F13" s="1"/>
      <c r="G13" s="2" t="s">
        <v>14</v>
      </c>
      <c r="I13">
        <v>114</v>
      </c>
      <c r="K13">
        <v>1.2194999999999999E-2</v>
      </c>
      <c r="L13">
        <v>81</v>
      </c>
      <c r="M13">
        <f t="shared" si="0"/>
        <v>4.05</v>
      </c>
      <c r="N13">
        <v>1.2977777777777777</v>
      </c>
      <c r="P13">
        <f t="shared" si="1"/>
        <v>0.32043895747599449</v>
      </c>
      <c r="Q13">
        <v>0.3932659932659936</v>
      </c>
      <c r="R13">
        <f t="shared" si="2"/>
        <v>22.72727272727284</v>
      </c>
      <c r="S13">
        <v>101.732</v>
      </c>
    </row>
    <row r="14" spans="1:24" x14ac:dyDescent="0.55000000000000004">
      <c r="A14" t="s">
        <v>36</v>
      </c>
      <c r="B14">
        <v>3.8</v>
      </c>
      <c r="C14">
        <v>191</v>
      </c>
      <c r="D14" s="1"/>
      <c r="F14" s="1"/>
      <c r="G14" s="2" t="s">
        <v>15</v>
      </c>
      <c r="I14">
        <v>115</v>
      </c>
      <c r="K14">
        <v>3.4965E-3</v>
      </c>
      <c r="L14">
        <v>255.5</v>
      </c>
      <c r="M14">
        <f t="shared" si="0"/>
        <v>12.775</v>
      </c>
      <c r="N14">
        <v>3.82</v>
      </c>
      <c r="P14">
        <f t="shared" si="1"/>
        <v>0.29902152641878665</v>
      </c>
      <c r="Q14">
        <v>0.27092198581560278</v>
      </c>
      <c r="R14">
        <f t="shared" si="2"/>
        <v>-9.3971631205673827</v>
      </c>
      <c r="S14">
        <v>86.057599999999994</v>
      </c>
    </row>
    <row r="15" spans="1:24" x14ac:dyDescent="0.55000000000000004">
      <c r="A15" t="s">
        <v>37</v>
      </c>
      <c r="B15">
        <v>5.6</v>
      </c>
      <c r="C15">
        <v>89</v>
      </c>
      <c r="D15" s="1"/>
      <c r="F15" s="1"/>
      <c r="G15" s="2" t="s">
        <v>16</v>
      </c>
      <c r="I15">
        <v>116</v>
      </c>
      <c r="K15">
        <v>1.0526000000000001E-2</v>
      </c>
      <c r="L15">
        <v>93</v>
      </c>
      <c r="M15">
        <f t="shared" si="0"/>
        <v>4.6500000000000004</v>
      </c>
      <c r="N15">
        <v>1.3577777777777778</v>
      </c>
      <c r="P15">
        <f t="shared" si="1"/>
        <v>0.29199522102747905</v>
      </c>
      <c r="Q15">
        <v>0.29516908212560378</v>
      </c>
      <c r="R15">
        <f t="shared" si="2"/>
        <v>1.0869565217391162</v>
      </c>
      <c r="S15">
        <v>105.4444</v>
      </c>
    </row>
    <row r="16" spans="1:24" x14ac:dyDescent="0.55000000000000004">
      <c r="A16" t="s">
        <v>38</v>
      </c>
      <c r="B16">
        <v>8.6</v>
      </c>
      <c r="C16">
        <v>226</v>
      </c>
      <c r="D16" s="1"/>
      <c r="F16" s="1"/>
      <c r="G16" s="2" t="s">
        <v>17</v>
      </c>
      <c r="I16">
        <v>117</v>
      </c>
      <c r="K16">
        <v>9.1742999999999998E-3</v>
      </c>
      <c r="L16">
        <v>237</v>
      </c>
      <c r="M16">
        <f t="shared" si="0"/>
        <v>11.850000000000001</v>
      </c>
      <c r="N16">
        <v>3.8355555555555556</v>
      </c>
      <c r="P16">
        <f t="shared" si="1"/>
        <v>0.32367557430848565</v>
      </c>
      <c r="Q16">
        <v>0.27996755879967555</v>
      </c>
      <c r="R16">
        <f t="shared" si="2"/>
        <v>-13.503649635036492</v>
      </c>
      <c r="S16">
        <v>153.54339999999999</v>
      </c>
    </row>
    <row r="17" spans="1:19" x14ac:dyDescent="0.55000000000000004">
      <c r="A17" t="s">
        <v>39</v>
      </c>
      <c r="B17">
        <v>6.1</v>
      </c>
      <c r="C17">
        <v>91</v>
      </c>
      <c r="D17" s="1"/>
      <c r="F17" s="1"/>
      <c r="G17" s="2" t="s">
        <v>18</v>
      </c>
      <c r="I17">
        <v>118</v>
      </c>
      <c r="K17">
        <v>1.2500000000000001E-2</v>
      </c>
      <c r="L17">
        <v>78</v>
      </c>
      <c r="M17">
        <f t="shared" si="0"/>
        <v>3.9000000000000004</v>
      </c>
      <c r="N17">
        <v>1.3288888888888888</v>
      </c>
      <c r="P17">
        <f t="shared" si="1"/>
        <v>0.34074074074074068</v>
      </c>
      <c r="Q17">
        <v>0.34074074074074084</v>
      </c>
      <c r="R17">
        <f t="shared" si="2"/>
        <v>4.8873948366650924E-14</v>
      </c>
      <c r="S17">
        <v>83.590100000000007</v>
      </c>
    </row>
    <row r="18" spans="1:19" x14ac:dyDescent="0.55000000000000004">
      <c r="A18" t="s">
        <v>40</v>
      </c>
      <c r="B18">
        <v>16.45</v>
      </c>
      <c r="C18">
        <v>178</v>
      </c>
    </row>
    <row r="19" spans="1:19" x14ac:dyDescent="0.55000000000000004">
      <c r="A19" t="s">
        <v>41</v>
      </c>
      <c r="B19">
        <v>5</v>
      </c>
      <c r="C19">
        <v>71.5</v>
      </c>
    </row>
    <row r="20" spans="1:19" x14ac:dyDescent="0.55000000000000004">
      <c r="A20" t="s">
        <v>42</v>
      </c>
      <c r="B20">
        <v>4.7</v>
      </c>
      <c r="C20">
        <v>190</v>
      </c>
    </row>
    <row r="21" spans="1:19" x14ac:dyDescent="0.55000000000000004">
      <c r="A21" t="s">
        <v>43</v>
      </c>
      <c r="B21">
        <v>5.6</v>
      </c>
      <c r="C21">
        <v>95</v>
      </c>
    </row>
    <row r="22" spans="1:19" x14ac:dyDescent="0.55000000000000004">
      <c r="A22" t="s">
        <v>44</v>
      </c>
      <c r="B22">
        <v>7.4</v>
      </c>
      <c r="C22">
        <v>205.5</v>
      </c>
    </row>
    <row r="23" spans="1:19" x14ac:dyDescent="0.55000000000000004">
      <c r="A23" t="s">
        <v>45</v>
      </c>
      <c r="B23">
        <v>8.5500000000000007</v>
      </c>
      <c r="C23">
        <v>73</v>
      </c>
    </row>
    <row r="24" spans="1:19" x14ac:dyDescent="0.55000000000000004">
      <c r="A24" t="s">
        <v>46</v>
      </c>
      <c r="B24">
        <v>4.2</v>
      </c>
      <c r="C24">
        <v>219</v>
      </c>
    </row>
    <row r="25" spans="1:19" x14ac:dyDescent="0.55000000000000004">
      <c r="A25" t="s">
        <v>47</v>
      </c>
      <c r="B25">
        <v>5.7</v>
      </c>
      <c r="C25">
        <v>103</v>
      </c>
    </row>
    <row r="26" spans="1:19" x14ac:dyDescent="0.55000000000000004">
      <c r="A26" t="s">
        <v>48</v>
      </c>
      <c r="B26">
        <v>7</v>
      </c>
      <c r="C26">
        <v>100</v>
      </c>
    </row>
    <row r="27" spans="1:19" x14ac:dyDescent="0.55000000000000004">
      <c r="A27" t="s">
        <v>49</v>
      </c>
      <c r="B27">
        <v>4.25</v>
      </c>
      <c r="C27">
        <v>99</v>
      </c>
    </row>
    <row r="28" spans="1:19" x14ac:dyDescent="0.55000000000000004">
      <c r="A28" t="s">
        <v>50</v>
      </c>
      <c r="B28">
        <v>3.8</v>
      </c>
      <c r="C28">
        <v>132</v>
      </c>
    </row>
    <row r="29" spans="1:19" x14ac:dyDescent="0.55000000000000004">
      <c r="A29" t="s">
        <v>51</v>
      </c>
      <c r="B29">
        <v>8</v>
      </c>
      <c r="C29">
        <v>107</v>
      </c>
    </row>
    <row r="30" spans="1:19" x14ac:dyDescent="0.55000000000000004">
      <c r="A30" t="s">
        <v>52</v>
      </c>
      <c r="B30">
        <v>4.8499999999999996</v>
      </c>
      <c r="C30">
        <v>220</v>
      </c>
    </row>
    <row r="31" spans="1:19" x14ac:dyDescent="0.55000000000000004">
      <c r="A31" t="s">
        <v>53</v>
      </c>
      <c r="B31">
        <v>5.0999999999999996</v>
      </c>
      <c r="C31">
        <v>104</v>
      </c>
    </row>
    <row r="32" spans="1:19" x14ac:dyDescent="0.55000000000000004">
      <c r="A32" t="s">
        <v>54</v>
      </c>
      <c r="B32">
        <v>4.4000000000000004</v>
      </c>
      <c r="C32">
        <v>155</v>
      </c>
    </row>
    <row r="33" spans="1:18" x14ac:dyDescent="0.55000000000000004">
      <c r="A33" t="s">
        <v>55</v>
      </c>
      <c r="B33">
        <v>6.9</v>
      </c>
      <c r="C33">
        <v>69</v>
      </c>
      <c r="L33" t="s">
        <v>19</v>
      </c>
      <c r="M33" t="s">
        <v>20</v>
      </c>
    </row>
    <row r="34" spans="1:18" x14ac:dyDescent="0.55000000000000004">
      <c r="A34" t="s">
        <v>56</v>
      </c>
      <c r="B34">
        <v>6.1</v>
      </c>
      <c r="C34">
        <v>211</v>
      </c>
      <c r="K34">
        <v>4.1244444444444444</v>
      </c>
      <c r="L34">
        <f>K34/(0.05*C34)</f>
        <v>0.39094260136914161</v>
      </c>
      <c r="M34">
        <v>0.39280423280423282</v>
      </c>
      <c r="O34" s="7"/>
      <c r="P34" s="7" t="s">
        <v>229</v>
      </c>
      <c r="Q34" s="7" t="s">
        <v>230</v>
      </c>
      <c r="R34" t="s">
        <v>231</v>
      </c>
    </row>
    <row r="35" spans="1:18" x14ac:dyDescent="0.55000000000000004">
      <c r="A35" t="s">
        <v>57</v>
      </c>
      <c r="B35">
        <v>6</v>
      </c>
      <c r="C35">
        <v>61</v>
      </c>
      <c r="K35">
        <v>0.99111111111111116</v>
      </c>
      <c r="L35">
        <f t="shared" ref="L35:L49" si="3">K35/(0.05*C35)</f>
        <v>0.32495446265938066</v>
      </c>
      <c r="M35">
        <v>0.33037037037037037</v>
      </c>
      <c r="O35" s="7" t="s">
        <v>227</v>
      </c>
      <c r="P35" s="7">
        <f>AVERAGE(L34:L49)</f>
        <v>0.34183037901428653</v>
      </c>
      <c r="Q35" s="7">
        <f>AVERAGE(M34:M49)</f>
        <v>0.25798743641632549</v>
      </c>
      <c r="R35">
        <f>(Q35-P35)*100/Q35</f>
        <v>-32.498847138687822</v>
      </c>
    </row>
    <row r="36" spans="1:18" x14ac:dyDescent="0.55000000000000004">
      <c r="A36" t="s">
        <v>58</v>
      </c>
      <c r="B36">
        <v>143.4</v>
      </c>
      <c r="C36">
        <v>94</v>
      </c>
      <c r="K36">
        <v>3.5866666666666664</v>
      </c>
      <c r="L36">
        <f t="shared" si="3"/>
        <v>0.7631205673758864</v>
      </c>
      <c r="M36">
        <v>0.38156028368794331</v>
      </c>
      <c r="O36" s="7" t="s">
        <v>228</v>
      </c>
      <c r="P36" s="7">
        <f>MEDIAN(L34:L49)</f>
        <v>0.28558850881449133</v>
      </c>
      <c r="Q36" s="7">
        <f>MEDIAN(M34:M49)</f>
        <v>0.24621456567313824</v>
      </c>
      <c r="R36">
        <f>(Q36-P36)*100/Q36</f>
        <v>-15.991719674953718</v>
      </c>
    </row>
    <row r="37" spans="1:18" x14ac:dyDescent="0.55000000000000004">
      <c r="A37" t="s">
        <v>59</v>
      </c>
      <c r="B37">
        <v>6.1</v>
      </c>
      <c r="C37">
        <v>96</v>
      </c>
      <c r="K37">
        <v>1.3933333333333333</v>
      </c>
      <c r="L37">
        <f t="shared" si="3"/>
        <v>0.29027777777777775</v>
      </c>
      <c r="M37">
        <v>0.29027777777777797</v>
      </c>
    </row>
    <row r="38" spans="1:18" x14ac:dyDescent="0.55000000000000004">
      <c r="A38" t="s">
        <v>60</v>
      </c>
      <c r="B38">
        <v>183.05</v>
      </c>
      <c r="C38">
        <v>229.5</v>
      </c>
      <c r="K38">
        <v>2.8711111111111109</v>
      </c>
      <c r="L38">
        <f t="shared" si="3"/>
        <v>0.25020576131687239</v>
      </c>
      <c r="M38">
        <v>0.24966183574879225</v>
      </c>
    </row>
    <row r="39" spans="1:18" x14ac:dyDescent="0.55000000000000004">
      <c r="A39" t="s">
        <v>61</v>
      </c>
      <c r="B39">
        <v>3.75</v>
      </c>
      <c r="C39">
        <v>112</v>
      </c>
      <c r="K39">
        <v>0.9</v>
      </c>
      <c r="L39">
        <f t="shared" si="3"/>
        <v>0.1607142857142857</v>
      </c>
      <c r="M39">
        <v>0.17307692307692299</v>
      </c>
    </row>
    <row r="40" spans="1:18" x14ac:dyDescent="0.55000000000000004">
      <c r="A40" t="s">
        <v>62</v>
      </c>
      <c r="B40">
        <v>147.5</v>
      </c>
      <c r="C40">
        <v>213</v>
      </c>
      <c r="K40">
        <v>2.5733333333333333</v>
      </c>
      <c r="L40">
        <f t="shared" si="3"/>
        <v>0.24162754303599374</v>
      </c>
      <c r="M40">
        <v>0.24276729559748422</v>
      </c>
    </row>
    <row r="41" spans="1:18" x14ac:dyDescent="0.55000000000000004">
      <c r="A41" t="s">
        <v>63</v>
      </c>
      <c r="B41">
        <v>3.6</v>
      </c>
      <c r="C41">
        <v>126</v>
      </c>
      <c r="K41">
        <v>0.91111111111111109</v>
      </c>
      <c r="L41">
        <f t="shared" si="3"/>
        <v>0.14462081128747795</v>
      </c>
      <c r="M41">
        <v>0.16872427983539098</v>
      </c>
    </row>
    <row r="42" spans="1:18" x14ac:dyDescent="0.55000000000000004">
      <c r="A42" t="s">
        <v>64</v>
      </c>
      <c r="B42">
        <v>153.25</v>
      </c>
      <c r="C42">
        <v>108.5</v>
      </c>
      <c r="K42">
        <v>4.6399999999999997</v>
      </c>
      <c r="L42">
        <f t="shared" si="3"/>
        <v>0.85529953917050672</v>
      </c>
      <c r="M42">
        <v>0.21481481481481479</v>
      </c>
    </row>
    <row r="43" spans="1:18" x14ac:dyDescent="0.55000000000000004">
      <c r="A43" t="s">
        <v>65</v>
      </c>
      <c r="B43">
        <v>178.8</v>
      </c>
      <c r="C43">
        <v>87</v>
      </c>
      <c r="K43">
        <v>1.4244444444444444</v>
      </c>
      <c r="L43">
        <f t="shared" si="3"/>
        <v>0.32745849297573432</v>
      </c>
      <c r="M43">
        <v>0.26378600823045273</v>
      </c>
    </row>
    <row r="44" spans="1:18" x14ac:dyDescent="0.55000000000000004">
      <c r="A44" t="s">
        <v>66</v>
      </c>
      <c r="B44">
        <v>201.8</v>
      </c>
      <c r="C44">
        <v>136</v>
      </c>
      <c r="K44">
        <v>2.9577777777777778</v>
      </c>
      <c r="L44">
        <f t="shared" si="3"/>
        <v>0.43496732026143786</v>
      </c>
      <c r="M44">
        <v>0.19587932303164091</v>
      </c>
    </row>
    <row r="45" spans="1:18" x14ac:dyDescent="0.55000000000000004">
      <c r="A45" t="s">
        <v>67</v>
      </c>
      <c r="B45">
        <v>3.8</v>
      </c>
      <c r="C45">
        <v>112</v>
      </c>
      <c r="K45">
        <v>1.1688888888888889</v>
      </c>
      <c r="L45">
        <f t="shared" si="3"/>
        <v>0.20873015873015871</v>
      </c>
      <c r="M45">
        <v>0.21646090534979429</v>
      </c>
    </row>
    <row r="46" spans="1:18" x14ac:dyDescent="0.55000000000000004">
      <c r="A46" t="s">
        <v>68</v>
      </c>
      <c r="B46">
        <v>3.9</v>
      </c>
      <c r="C46">
        <v>308</v>
      </c>
      <c r="K46">
        <v>5.1111111111111107</v>
      </c>
      <c r="L46">
        <f t="shared" si="3"/>
        <v>0.33189033189033185</v>
      </c>
      <c r="M46">
        <v>0.32974910394265228</v>
      </c>
    </row>
    <row r="47" spans="1:18" x14ac:dyDescent="0.55000000000000004">
      <c r="A47" t="s">
        <v>69</v>
      </c>
      <c r="B47">
        <v>4.55</v>
      </c>
      <c r="C47">
        <v>166</v>
      </c>
      <c r="K47">
        <v>2.1133333333333333</v>
      </c>
      <c r="L47">
        <f t="shared" si="3"/>
        <v>0.25461847389558229</v>
      </c>
      <c r="M47">
        <v>0.2546184738955824</v>
      </c>
    </row>
    <row r="48" spans="1:18" x14ac:dyDescent="0.55000000000000004">
      <c r="A48" t="s">
        <v>70</v>
      </c>
      <c r="B48">
        <v>4</v>
      </c>
      <c r="C48">
        <v>343.5</v>
      </c>
      <c r="K48">
        <v>4.8244444444444445</v>
      </c>
      <c r="L48">
        <f t="shared" si="3"/>
        <v>0.28089923985120491</v>
      </c>
      <c r="M48">
        <v>0.21537698412698414</v>
      </c>
    </row>
    <row r="49" spans="1:13" x14ac:dyDescent="0.55000000000000004">
      <c r="A49" t="s">
        <v>71</v>
      </c>
      <c r="B49">
        <v>4.5</v>
      </c>
      <c r="C49">
        <v>191</v>
      </c>
      <c r="E49" t="s">
        <v>19</v>
      </c>
      <c r="F49" t="s">
        <v>20</v>
      </c>
      <c r="K49">
        <v>1.9955555555555555</v>
      </c>
      <c r="L49">
        <f t="shared" si="3"/>
        <v>0.20895869691681207</v>
      </c>
      <c r="M49">
        <v>0.20787037037037034</v>
      </c>
    </row>
    <row r="50" spans="1:13" x14ac:dyDescent="0.55000000000000004">
      <c r="A50" t="s">
        <v>72</v>
      </c>
      <c r="B50">
        <v>3.5</v>
      </c>
      <c r="C50">
        <v>266</v>
      </c>
      <c r="D50">
        <v>3.2177777777777776</v>
      </c>
      <c r="E50">
        <f>D50/(0.05*C50)</f>
        <v>0.24193817878028401</v>
      </c>
      <c r="F50">
        <v>0.20894660894660896</v>
      </c>
    </row>
    <row r="51" spans="1:13" x14ac:dyDescent="0.55000000000000004">
      <c r="A51" t="s">
        <v>73</v>
      </c>
      <c r="B51">
        <v>2.75</v>
      </c>
      <c r="C51">
        <v>216</v>
      </c>
      <c r="D51">
        <v>0.84222222222222221</v>
      </c>
      <c r="E51">
        <f t="shared" ref="E51:E76" si="4">D51/(0.05*C51)</f>
        <v>7.7983539094650195E-2</v>
      </c>
      <c r="F51">
        <v>0.30079365079365111</v>
      </c>
      <c r="H51" s="7"/>
      <c r="I51" s="7" t="s">
        <v>229</v>
      </c>
      <c r="J51" s="7" t="s">
        <v>230</v>
      </c>
      <c r="K51" t="s">
        <v>231</v>
      </c>
    </row>
    <row r="52" spans="1:13" x14ac:dyDescent="0.55000000000000004">
      <c r="A52" t="s">
        <v>74</v>
      </c>
      <c r="B52">
        <v>8.1</v>
      </c>
      <c r="C52">
        <v>322</v>
      </c>
      <c r="D52">
        <v>3.2266666666666666</v>
      </c>
      <c r="E52">
        <f t="shared" si="4"/>
        <v>0.2004140786749482</v>
      </c>
      <c r="F52">
        <v>0.1707231040564374</v>
      </c>
      <c r="H52" s="7" t="s">
        <v>227</v>
      </c>
      <c r="I52" s="7">
        <f>AVERAGE(E50:E76)</f>
        <v>0.27504291803765046</v>
      </c>
      <c r="J52" s="7">
        <f>AVERAGE(F50:F76)</f>
        <v>0.30483395641050032</v>
      </c>
      <c r="K52">
        <f>(J52-I52)*100/J52</f>
        <v>9.7728739683882786</v>
      </c>
    </row>
    <row r="53" spans="1:13" x14ac:dyDescent="0.55000000000000004">
      <c r="A53" t="s">
        <v>75</v>
      </c>
      <c r="B53">
        <v>4.0999999999999996</v>
      </c>
      <c r="C53">
        <v>125.5</v>
      </c>
      <c r="D53">
        <v>1.0022222222222221</v>
      </c>
      <c r="E53">
        <f t="shared" si="4"/>
        <v>0.15971668880035411</v>
      </c>
      <c r="F53">
        <v>0.16164874551971317</v>
      </c>
      <c r="H53" s="7" t="s">
        <v>228</v>
      </c>
      <c r="I53" s="7">
        <f>MEDIAN(E50:E76)</f>
        <v>0.26704172526957332</v>
      </c>
      <c r="J53" s="7">
        <f>MEDIAN(F50:F76)</f>
        <v>0.28924162257495606</v>
      </c>
      <c r="K53">
        <f>(J53-I53)*100/J53</f>
        <v>7.6752083976536642</v>
      </c>
    </row>
    <row r="54" spans="1:13" x14ac:dyDescent="0.55000000000000004">
      <c r="A54" t="s">
        <v>76</v>
      </c>
      <c r="B54">
        <v>3.7</v>
      </c>
      <c r="C54">
        <v>119</v>
      </c>
      <c r="D54">
        <v>1.2266666666666666</v>
      </c>
      <c r="E54">
        <f t="shared" si="4"/>
        <v>0.20616246498599439</v>
      </c>
      <c r="F54">
        <v>0.26666666666666655</v>
      </c>
    </row>
    <row r="55" spans="1:13" x14ac:dyDescent="0.55000000000000004">
      <c r="A55" t="s">
        <v>77</v>
      </c>
      <c r="B55">
        <v>3.4</v>
      </c>
      <c r="C55">
        <v>276</v>
      </c>
      <c r="D55">
        <v>3.8088888888888888</v>
      </c>
      <c r="E55">
        <f t="shared" si="4"/>
        <v>0.2760064412238325</v>
      </c>
      <c r="F55">
        <v>0.27802108678021081</v>
      </c>
    </row>
    <row r="56" spans="1:13" x14ac:dyDescent="0.55000000000000004">
      <c r="A56" t="s">
        <v>78</v>
      </c>
      <c r="B56">
        <v>5.7</v>
      </c>
      <c r="C56">
        <v>122</v>
      </c>
      <c r="D56">
        <v>1.1555555555555554</v>
      </c>
      <c r="E56">
        <f t="shared" si="4"/>
        <v>0.18943533697632056</v>
      </c>
      <c r="F56">
        <v>0.19259259259259257</v>
      </c>
    </row>
    <row r="57" spans="1:13" x14ac:dyDescent="0.55000000000000004">
      <c r="A57" t="s">
        <v>79</v>
      </c>
      <c r="B57">
        <v>5.5</v>
      </c>
      <c r="C57">
        <v>203</v>
      </c>
      <c r="D57">
        <v>4.4066666666666663</v>
      </c>
      <c r="E57">
        <f t="shared" si="4"/>
        <v>0.43415435139573066</v>
      </c>
      <c r="F57">
        <v>0.41968253968253966</v>
      </c>
    </row>
    <row r="58" spans="1:13" x14ac:dyDescent="0.55000000000000004">
      <c r="A58" t="s">
        <v>80</v>
      </c>
      <c r="B58">
        <v>5.9</v>
      </c>
      <c r="C58">
        <v>129</v>
      </c>
      <c r="D58">
        <v>1.8222222222222222</v>
      </c>
      <c r="E58">
        <f t="shared" si="4"/>
        <v>0.2825150732127476</v>
      </c>
      <c r="F58">
        <v>0.28924162257495606</v>
      </c>
    </row>
    <row r="59" spans="1:13" x14ac:dyDescent="0.55000000000000004">
      <c r="A59" t="s">
        <v>81</v>
      </c>
      <c r="B59">
        <v>3.6</v>
      </c>
      <c r="C59">
        <v>212</v>
      </c>
      <c r="D59">
        <v>3.9644444444444447</v>
      </c>
      <c r="E59">
        <f t="shared" si="4"/>
        <v>0.37400419287211739</v>
      </c>
      <c r="F59">
        <v>0.37050882658359285</v>
      </c>
    </row>
    <row r="60" spans="1:13" x14ac:dyDescent="0.55000000000000004">
      <c r="A60" t="s">
        <v>82</v>
      </c>
      <c r="B60">
        <v>4.4000000000000004</v>
      </c>
      <c r="C60">
        <v>82</v>
      </c>
      <c r="D60">
        <v>1.36</v>
      </c>
      <c r="E60">
        <f t="shared" si="4"/>
        <v>0.33170731707317069</v>
      </c>
      <c r="F60">
        <v>0.33170731707317064</v>
      </c>
    </row>
    <row r="61" spans="1:13" x14ac:dyDescent="0.55000000000000004">
      <c r="A61" t="s">
        <v>83</v>
      </c>
      <c r="B61">
        <v>3.35</v>
      </c>
      <c r="C61">
        <v>260</v>
      </c>
      <c r="D61">
        <v>3.7688888888888887</v>
      </c>
      <c r="E61">
        <f t="shared" si="4"/>
        <v>0.28991452991452993</v>
      </c>
      <c r="F61">
        <v>0.28991452991452993</v>
      </c>
    </row>
    <row r="62" spans="1:13" x14ac:dyDescent="0.55000000000000004">
      <c r="A62" t="s">
        <v>84</v>
      </c>
      <c r="B62">
        <v>3.3</v>
      </c>
      <c r="C62">
        <v>140.5</v>
      </c>
      <c r="D62">
        <v>1.2222222222222223</v>
      </c>
      <c r="E62">
        <f t="shared" si="4"/>
        <v>0.17398181099248716</v>
      </c>
      <c r="F62">
        <v>0.18242122719734655</v>
      </c>
    </row>
    <row r="63" spans="1:13" x14ac:dyDescent="0.55000000000000004">
      <c r="A63" t="s">
        <v>85</v>
      </c>
      <c r="B63">
        <v>6.4</v>
      </c>
      <c r="C63">
        <v>260</v>
      </c>
      <c r="D63">
        <v>4.1444444444444448</v>
      </c>
      <c r="E63">
        <f t="shared" si="4"/>
        <v>0.31880341880341884</v>
      </c>
      <c r="F63">
        <v>0.31636980491942324</v>
      </c>
    </row>
    <row r="64" spans="1:13" x14ac:dyDescent="0.55000000000000004">
      <c r="A64" t="s">
        <v>86</v>
      </c>
      <c r="B64">
        <v>4.7</v>
      </c>
      <c r="C64">
        <v>88</v>
      </c>
      <c r="D64">
        <v>1.3355555555555556</v>
      </c>
      <c r="E64">
        <f t="shared" si="4"/>
        <v>0.30353535353535355</v>
      </c>
      <c r="F64">
        <v>0.30353535353535366</v>
      </c>
    </row>
    <row r="65" spans="1:6" x14ac:dyDescent="0.55000000000000004">
      <c r="A65" t="s">
        <v>87</v>
      </c>
      <c r="B65">
        <v>4.8</v>
      </c>
      <c r="C65">
        <v>170</v>
      </c>
      <c r="D65">
        <v>3.5177777777777779</v>
      </c>
      <c r="E65">
        <f t="shared" si="4"/>
        <v>0.41385620915032684</v>
      </c>
      <c r="F65">
        <v>0.41385620915032684</v>
      </c>
    </row>
    <row r="66" spans="1:6" x14ac:dyDescent="0.55000000000000004">
      <c r="A66" t="s">
        <v>88</v>
      </c>
      <c r="B66">
        <v>6.8</v>
      </c>
      <c r="C66">
        <v>113</v>
      </c>
      <c r="D66">
        <v>1.3111111111111111</v>
      </c>
      <c r="E66">
        <f t="shared" si="4"/>
        <v>0.23205506391347097</v>
      </c>
      <c r="F66">
        <v>0.23412698412698407</v>
      </c>
    </row>
    <row r="67" spans="1:6" x14ac:dyDescent="0.55000000000000004">
      <c r="A67" t="s">
        <v>89</v>
      </c>
      <c r="B67">
        <v>3.1</v>
      </c>
      <c r="C67">
        <v>218</v>
      </c>
      <c r="D67">
        <v>3.4844444444444442</v>
      </c>
      <c r="E67">
        <f t="shared" si="4"/>
        <v>0.31967380224260955</v>
      </c>
      <c r="F67">
        <v>0.64526748971193426</v>
      </c>
    </row>
    <row r="68" spans="1:6" x14ac:dyDescent="0.55000000000000004">
      <c r="A68" t="s">
        <v>90</v>
      </c>
      <c r="B68">
        <v>4.2</v>
      </c>
      <c r="C68">
        <v>50</v>
      </c>
      <c r="D68">
        <v>1.2933333333333332</v>
      </c>
      <c r="E68">
        <f t="shared" si="4"/>
        <v>0.51733333333333331</v>
      </c>
      <c r="F68">
        <v>0.51733333333333331</v>
      </c>
    </row>
    <row r="69" spans="1:6" x14ac:dyDescent="0.55000000000000004">
      <c r="A69" t="s">
        <v>91</v>
      </c>
      <c r="B69">
        <v>3.85</v>
      </c>
      <c r="C69">
        <v>237</v>
      </c>
      <c r="D69">
        <v>3.1644444444444444</v>
      </c>
      <c r="E69">
        <f t="shared" si="4"/>
        <v>0.26704172526957332</v>
      </c>
      <c r="F69">
        <v>0.26817325800376651</v>
      </c>
    </row>
    <row r="70" spans="1:6" x14ac:dyDescent="0.55000000000000004">
      <c r="A70" t="s">
        <v>92</v>
      </c>
      <c r="B70">
        <v>3.8</v>
      </c>
      <c r="C70">
        <v>106</v>
      </c>
      <c r="D70">
        <v>1.1222222222222222</v>
      </c>
      <c r="E70">
        <f t="shared" si="4"/>
        <v>0.21174004192872115</v>
      </c>
      <c r="F70">
        <v>0.43162393162393137</v>
      </c>
    </row>
    <row r="71" spans="1:6" x14ac:dyDescent="0.55000000000000004">
      <c r="A71" t="s">
        <v>93</v>
      </c>
      <c r="B71">
        <v>4.5999999999999996</v>
      </c>
      <c r="C71">
        <v>228.5</v>
      </c>
      <c r="D71">
        <v>4.0066666666666668</v>
      </c>
      <c r="E71">
        <f t="shared" si="4"/>
        <v>0.35069292487235593</v>
      </c>
      <c r="F71">
        <v>0.34840579710144931</v>
      </c>
    </row>
    <row r="72" spans="1:6" x14ac:dyDescent="0.55000000000000004">
      <c r="A72" t="s">
        <v>94</v>
      </c>
      <c r="B72">
        <v>8.0500000000000007</v>
      </c>
      <c r="C72">
        <v>88</v>
      </c>
      <c r="D72">
        <v>1.4022222222222223</v>
      </c>
      <c r="E72">
        <f t="shared" si="4"/>
        <v>0.31868686868686869</v>
      </c>
      <c r="F72">
        <v>0.3186868686868688</v>
      </c>
    </row>
    <row r="73" spans="1:6" x14ac:dyDescent="0.55000000000000004">
      <c r="A73" t="s">
        <v>95</v>
      </c>
      <c r="B73">
        <v>3.9</v>
      </c>
      <c r="C73">
        <v>288</v>
      </c>
      <c r="D73">
        <v>3.6844444444444444</v>
      </c>
      <c r="E73">
        <f t="shared" si="4"/>
        <v>0.2558641975308642</v>
      </c>
      <c r="F73">
        <v>0.26698872785829314</v>
      </c>
    </row>
    <row r="74" spans="1:6" x14ac:dyDescent="0.55000000000000004">
      <c r="A74" t="s">
        <v>96</v>
      </c>
      <c r="B74">
        <v>4.5999999999999996</v>
      </c>
      <c r="C74">
        <v>97</v>
      </c>
      <c r="D74">
        <v>1.0133333333333334</v>
      </c>
      <c r="E74">
        <f t="shared" si="4"/>
        <v>0.20893470790378008</v>
      </c>
      <c r="F74">
        <v>0.21111111111111125</v>
      </c>
    </row>
    <row r="75" spans="1:6" x14ac:dyDescent="0.55000000000000004">
      <c r="A75" t="s">
        <v>97</v>
      </c>
      <c r="B75">
        <v>3.7</v>
      </c>
      <c r="C75">
        <v>296</v>
      </c>
      <c r="D75">
        <v>3.1266666666666665</v>
      </c>
      <c r="E75">
        <f t="shared" si="4"/>
        <v>0.21126126126126124</v>
      </c>
      <c r="F75">
        <v>0.21415525114155248</v>
      </c>
    </row>
    <row r="76" spans="1:6" x14ac:dyDescent="0.55000000000000004">
      <c r="A76" t="s">
        <v>98</v>
      </c>
      <c r="B76">
        <v>4.5</v>
      </c>
      <c r="C76">
        <v>101</v>
      </c>
      <c r="D76">
        <v>1.3066666666666666</v>
      </c>
      <c r="E76">
        <f t="shared" si="4"/>
        <v>0.25874587458745868</v>
      </c>
      <c r="F76">
        <v>0.27801418439716297</v>
      </c>
    </row>
    <row r="77" spans="1:6" x14ac:dyDescent="0.55000000000000004">
      <c r="A77" t="s">
        <v>99</v>
      </c>
      <c r="B77">
        <v>4.8499999999999996</v>
      </c>
      <c r="C77">
        <v>130</v>
      </c>
      <c r="F77" s="4"/>
    </row>
    <row r="78" spans="1:6" x14ac:dyDescent="0.55000000000000004">
      <c r="A78" t="s">
        <v>100</v>
      </c>
      <c r="B78">
        <v>4.5</v>
      </c>
      <c r="C78">
        <v>288</v>
      </c>
      <c r="F78" s="4"/>
    </row>
    <row r="79" spans="1:6" x14ac:dyDescent="0.55000000000000004">
      <c r="A79" t="s">
        <v>101</v>
      </c>
      <c r="B79">
        <v>3.9</v>
      </c>
      <c r="C79">
        <v>241</v>
      </c>
      <c r="F79" s="5"/>
    </row>
    <row r="80" spans="1:6" x14ac:dyDescent="0.55000000000000004">
      <c r="A80" t="s">
        <v>102</v>
      </c>
      <c r="B80">
        <v>3.7</v>
      </c>
      <c r="C80">
        <v>199</v>
      </c>
      <c r="F80" s="5"/>
    </row>
    <row r="81" spans="1:19" x14ac:dyDescent="0.55000000000000004">
      <c r="A81" t="s">
        <v>103</v>
      </c>
      <c r="B81">
        <v>3.6</v>
      </c>
      <c r="C81">
        <v>305</v>
      </c>
      <c r="F81" s="4"/>
    </row>
    <row r="82" spans="1:19" x14ac:dyDescent="0.55000000000000004">
      <c r="A82" t="s">
        <v>104</v>
      </c>
      <c r="B82">
        <v>4.5</v>
      </c>
      <c r="C82">
        <v>104</v>
      </c>
      <c r="F82" s="4"/>
      <c r="M82" t="s">
        <v>19</v>
      </c>
      <c r="N82" t="s">
        <v>20</v>
      </c>
      <c r="P82" s="7"/>
      <c r="Q82" s="7" t="s">
        <v>229</v>
      </c>
      <c r="R82" s="7" t="s">
        <v>230</v>
      </c>
      <c r="S82" s="7" t="s">
        <v>231</v>
      </c>
    </row>
    <row r="83" spans="1:19" x14ac:dyDescent="0.55000000000000004">
      <c r="A83" t="s">
        <v>105</v>
      </c>
      <c r="B83">
        <v>4.0999999999999996</v>
      </c>
      <c r="C83">
        <v>318</v>
      </c>
      <c r="F83" s="4"/>
      <c r="L83">
        <v>5.7688888888888892</v>
      </c>
      <c r="M83">
        <f>L83/(0.05*C83)</f>
        <v>0.36282320055904965</v>
      </c>
      <c r="N83">
        <v>0.32049382716049385</v>
      </c>
      <c r="P83" s="7" t="s">
        <v>227</v>
      </c>
      <c r="Q83" s="7">
        <f>AVERAGE(M83:M91)</f>
        <v>0.25428759114555766</v>
      </c>
      <c r="R83" s="7">
        <f>AVERAGE(N83:N91)</f>
        <v>0.23645434888433103</v>
      </c>
      <c r="S83">
        <f>(R83-Q83)*100/R83</f>
        <v>-7.5419387908785325</v>
      </c>
    </row>
    <row r="84" spans="1:19" x14ac:dyDescent="0.55000000000000004">
      <c r="A84" t="s">
        <v>106</v>
      </c>
      <c r="B84">
        <v>4.5999999999999996</v>
      </c>
      <c r="C84">
        <v>103</v>
      </c>
      <c r="F84" s="4"/>
      <c r="L84">
        <v>1.2844444444444445</v>
      </c>
      <c r="M84">
        <f t="shared" ref="M84:M91" si="5">L84/(0.05*C84)</f>
        <v>0.2494066882416397</v>
      </c>
      <c r="N84">
        <v>0.23353535353535354</v>
      </c>
      <c r="P84" s="7" t="s">
        <v>228</v>
      </c>
      <c r="Q84" s="7">
        <f>MEDIAN(M83:M91)</f>
        <v>0.2494066882416397</v>
      </c>
      <c r="R84" s="7">
        <f>MEDIAN(N83:N91)</f>
        <v>0.23353535353535354</v>
      </c>
      <c r="S84">
        <f>(R84-Q84)*100/R84</f>
        <v>-6.7961165048543659</v>
      </c>
    </row>
    <row r="85" spans="1:19" x14ac:dyDescent="0.55000000000000004">
      <c r="A85" t="s">
        <v>107</v>
      </c>
      <c r="B85">
        <v>6.1</v>
      </c>
      <c r="C85">
        <v>159</v>
      </c>
      <c r="F85" s="3"/>
      <c r="L85">
        <v>1.3822222222222222</v>
      </c>
      <c r="M85">
        <f t="shared" si="5"/>
        <v>0.17386443046820405</v>
      </c>
      <c r="N85">
        <v>0.17277777777777778</v>
      </c>
    </row>
    <row r="86" spans="1:19" x14ac:dyDescent="0.55000000000000004">
      <c r="A86" t="s">
        <v>108</v>
      </c>
      <c r="B86">
        <v>4.5999999999999996</v>
      </c>
      <c r="C86">
        <v>160</v>
      </c>
      <c r="F86" s="3"/>
      <c r="L86">
        <v>2.7244444444444444</v>
      </c>
      <c r="M86">
        <f t="shared" si="5"/>
        <v>0.34055555555555556</v>
      </c>
      <c r="N86">
        <v>0.34055555555555556</v>
      </c>
    </row>
    <row r="87" spans="1:19" x14ac:dyDescent="0.55000000000000004">
      <c r="A87" t="s">
        <v>109</v>
      </c>
      <c r="B87">
        <v>212.1</v>
      </c>
      <c r="C87">
        <v>102.5</v>
      </c>
      <c r="F87" s="3"/>
      <c r="L87">
        <v>1.5177777777777777</v>
      </c>
      <c r="M87">
        <f t="shared" si="5"/>
        <v>0.29615176151761513</v>
      </c>
      <c r="N87">
        <v>0.24480286738351242</v>
      </c>
    </row>
    <row r="88" spans="1:19" x14ac:dyDescent="0.55000000000000004">
      <c r="A88" t="s">
        <v>110</v>
      </c>
      <c r="B88">
        <v>5.25</v>
      </c>
      <c r="C88">
        <v>209.5</v>
      </c>
      <c r="F88" s="3"/>
      <c r="L88">
        <v>1.3622222222222222</v>
      </c>
      <c r="M88">
        <f t="shared" si="5"/>
        <v>0.13004508088040306</v>
      </c>
      <c r="N88">
        <v>0.13355119825708056</v>
      </c>
    </row>
    <row r="89" spans="1:19" x14ac:dyDescent="0.55000000000000004">
      <c r="A89" t="s">
        <v>111</v>
      </c>
      <c r="B89">
        <v>3.8</v>
      </c>
      <c r="C89">
        <v>297</v>
      </c>
      <c r="F89" s="6"/>
      <c r="L89">
        <v>4.8177777777777777</v>
      </c>
      <c r="M89">
        <f t="shared" si="5"/>
        <v>0.32442947998503552</v>
      </c>
      <c r="N89">
        <v>0.189676290463692</v>
      </c>
    </row>
    <row r="90" spans="1:19" x14ac:dyDescent="0.55000000000000004">
      <c r="A90" t="s">
        <v>112</v>
      </c>
      <c r="B90">
        <v>6.4</v>
      </c>
      <c r="C90">
        <v>229</v>
      </c>
      <c r="F90" s="6"/>
      <c r="L90">
        <v>2.2377777777777776</v>
      </c>
      <c r="M90">
        <f t="shared" si="5"/>
        <v>0.19543910722950023</v>
      </c>
      <c r="N90">
        <v>0.30654490106544913</v>
      </c>
    </row>
    <row r="91" spans="1:19" x14ac:dyDescent="0.55000000000000004">
      <c r="A91" t="s">
        <v>113</v>
      </c>
      <c r="B91">
        <v>188.3</v>
      </c>
      <c r="C91">
        <v>119</v>
      </c>
      <c r="E91" t="s">
        <v>19</v>
      </c>
      <c r="F91" s="6" t="s">
        <v>20</v>
      </c>
      <c r="H91" s="7"/>
      <c r="I91" s="7" t="s">
        <v>229</v>
      </c>
      <c r="J91" s="7" t="s">
        <v>230</v>
      </c>
      <c r="K91" s="7" t="s">
        <v>231</v>
      </c>
      <c r="L91">
        <v>1.2844444444444445</v>
      </c>
      <c r="M91">
        <f t="shared" si="5"/>
        <v>0.21587301587301588</v>
      </c>
      <c r="N91">
        <v>0.18615136876006447</v>
      </c>
    </row>
    <row r="92" spans="1:19" x14ac:dyDescent="0.55000000000000004">
      <c r="A92" t="s">
        <v>114</v>
      </c>
      <c r="B92">
        <v>6.8</v>
      </c>
      <c r="C92">
        <v>369.5</v>
      </c>
      <c r="D92">
        <v>3.9644444444444447</v>
      </c>
      <c r="E92">
        <f>D92/(0.05*C92)</f>
        <v>0.21458427304164787</v>
      </c>
      <c r="F92" s="6">
        <v>0.213142174432497</v>
      </c>
      <c r="H92" s="7" t="s">
        <v>227</v>
      </c>
      <c r="I92" s="7">
        <f>AVERAGE(E92:E103)</f>
        <v>0.28434407153268776</v>
      </c>
      <c r="J92" s="7">
        <f>AVERAGE(F92:F103)</f>
        <v>0.2837454231523443</v>
      </c>
      <c r="K92">
        <f>(J92-I92)*100/J92</f>
        <v>-0.21098080585498682</v>
      </c>
    </row>
    <row r="93" spans="1:19" x14ac:dyDescent="0.55000000000000004">
      <c r="A93" t="s">
        <v>115</v>
      </c>
      <c r="B93">
        <v>4.8499999999999996</v>
      </c>
      <c r="C93">
        <v>132</v>
      </c>
      <c r="D93">
        <v>1.8733333333333333</v>
      </c>
      <c r="E93">
        <f t="shared" ref="E93:E103" si="6">D93/(0.05*C93)</f>
        <v>0.28383838383838383</v>
      </c>
      <c r="F93" s="6">
        <v>0.28820512820512822</v>
      </c>
      <c r="H93" s="7" t="s">
        <v>228</v>
      </c>
      <c r="I93" s="7">
        <f>MEDIAN(E92:E103)</f>
        <v>0.29467000098068058</v>
      </c>
      <c r="J93" s="7">
        <f>MEDIAN(F92:F103)</f>
        <v>0.2693595679012345</v>
      </c>
      <c r="K93">
        <f>(J93-I93)*100/J93</f>
        <v>-9.3965227508556897</v>
      </c>
    </row>
    <row r="94" spans="1:19" x14ac:dyDescent="0.55000000000000004">
      <c r="A94" t="s">
        <v>116</v>
      </c>
      <c r="B94">
        <v>3.65</v>
      </c>
      <c r="C94">
        <v>297</v>
      </c>
      <c r="D94">
        <v>4.6711111111111112</v>
      </c>
      <c r="E94">
        <f t="shared" si="6"/>
        <v>0.314552936775159</v>
      </c>
      <c r="F94" s="6">
        <v>0.28482384823848239</v>
      </c>
    </row>
    <row r="95" spans="1:19" x14ac:dyDescent="0.55000000000000004">
      <c r="A95" t="s">
        <v>117</v>
      </c>
      <c r="B95">
        <v>4.0999999999999996</v>
      </c>
      <c r="C95">
        <v>126</v>
      </c>
      <c r="D95">
        <v>1.4844444444444445</v>
      </c>
      <c r="E95">
        <f t="shared" si="6"/>
        <v>0.23562610229276892</v>
      </c>
      <c r="F95" s="6">
        <v>0.23562610229276906</v>
      </c>
    </row>
    <row r="96" spans="1:19" x14ac:dyDescent="0.55000000000000004">
      <c r="A96" t="s">
        <v>118</v>
      </c>
      <c r="B96">
        <v>3.8</v>
      </c>
      <c r="C96">
        <v>132.5</v>
      </c>
      <c r="D96">
        <v>1.2866666666666666</v>
      </c>
      <c r="E96">
        <f t="shared" si="6"/>
        <v>0.19421383647798743</v>
      </c>
      <c r="F96" s="6">
        <v>0.20752688172043002</v>
      </c>
    </row>
    <row r="97" spans="1:20" x14ac:dyDescent="0.55000000000000004">
      <c r="A97" t="s">
        <v>119</v>
      </c>
      <c r="B97">
        <v>4.4000000000000004</v>
      </c>
      <c r="C97">
        <v>145</v>
      </c>
      <c r="D97">
        <v>1.3</v>
      </c>
      <c r="E97">
        <f t="shared" si="6"/>
        <v>0.1793103448275862</v>
      </c>
      <c r="F97" s="6">
        <v>0.2321428571428571</v>
      </c>
    </row>
    <row r="98" spans="1:20" x14ac:dyDescent="0.55000000000000004">
      <c r="A98" t="s">
        <v>120</v>
      </c>
      <c r="B98">
        <v>4.2</v>
      </c>
      <c r="C98">
        <v>144</v>
      </c>
      <c r="D98">
        <v>1.9377777777777778</v>
      </c>
      <c r="E98">
        <f t="shared" si="6"/>
        <v>0.26913580246913582</v>
      </c>
      <c r="F98" s="6">
        <v>0.26913580246913571</v>
      </c>
    </row>
    <row r="99" spans="1:20" x14ac:dyDescent="0.55000000000000004">
      <c r="A99" t="s">
        <v>121</v>
      </c>
      <c r="B99">
        <v>156.69999999999999</v>
      </c>
      <c r="C99">
        <v>99.5</v>
      </c>
      <c r="D99">
        <v>1.6622222222222223</v>
      </c>
      <c r="E99">
        <f t="shared" si="6"/>
        <v>0.33411501954215517</v>
      </c>
      <c r="F99" s="6">
        <v>0.2104078762306611</v>
      </c>
    </row>
    <row r="100" spans="1:20" x14ac:dyDescent="0.55000000000000004">
      <c r="A100" t="s">
        <v>122</v>
      </c>
      <c r="B100">
        <v>4.0999999999999996</v>
      </c>
      <c r="C100">
        <v>268</v>
      </c>
      <c r="D100">
        <v>4.3133333333333335</v>
      </c>
      <c r="E100">
        <f t="shared" si="6"/>
        <v>0.3218905472636816</v>
      </c>
      <c r="F100" s="6">
        <v>0.26958333333333334</v>
      </c>
    </row>
    <row r="101" spans="1:20" x14ac:dyDescent="0.55000000000000004">
      <c r="A101" t="s">
        <v>123</v>
      </c>
      <c r="B101">
        <v>5.6</v>
      </c>
      <c r="C101">
        <v>103</v>
      </c>
      <c r="D101">
        <v>1.5733333333333333</v>
      </c>
      <c r="E101">
        <f t="shared" si="6"/>
        <v>0.30550161812297733</v>
      </c>
      <c r="F101" s="6">
        <v>0.43703703703703684</v>
      </c>
    </row>
    <row r="102" spans="1:20" x14ac:dyDescent="0.55000000000000004">
      <c r="A102" t="s">
        <v>124</v>
      </c>
      <c r="B102">
        <v>3.5</v>
      </c>
      <c r="C102">
        <v>270.5</v>
      </c>
      <c r="D102">
        <v>5.0177777777777779</v>
      </c>
      <c r="E102">
        <f t="shared" si="6"/>
        <v>0.37100020538098172</v>
      </c>
      <c r="F102" s="6">
        <v>0.36895424836601304</v>
      </c>
    </row>
    <row r="103" spans="1:20" x14ac:dyDescent="0.55000000000000004">
      <c r="A103" t="s">
        <v>125</v>
      </c>
      <c r="B103">
        <v>6.3</v>
      </c>
      <c r="C103">
        <v>84</v>
      </c>
      <c r="D103">
        <v>1.6311111111111112</v>
      </c>
      <c r="E103">
        <f t="shared" si="6"/>
        <v>0.38835978835978835</v>
      </c>
      <c r="F103" s="6">
        <v>0.38835978835978813</v>
      </c>
      <c r="N103" t="s">
        <v>19</v>
      </c>
      <c r="O103" t="s">
        <v>20</v>
      </c>
    </row>
    <row r="104" spans="1:20" x14ac:dyDescent="0.55000000000000004">
      <c r="A104" t="s">
        <v>126</v>
      </c>
      <c r="B104">
        <v>4.3</v>
      </c>
      <c r="C104">
        <v>222</v>
      </c>
      <c r="M104">
        <v>4.2177777777777781</v>
      </c>
      <c r="N104">
        <f>M104/(0.05*C104)</f>
        <v>0.37997997997997995</v>
      </c>
      <c r="O104">
        <v>0.41760176017601758</v>
      </c>
      <c r="Q104" s="7"/>
      <c r="R104" s="7" t="s">
        <v>229</v>
      </c>
      <c r="S104" s="7" t="s">
        <v>230</v>
      </c>
      <c r="T104" t="s">
        <v>231</v>
      </c>
    </row>
    <row r="105" spans="1:20" x14ac:dyDescent="0.55000000000000004">
      <c r="A105" t="s">
        <v>127</v>
      </c>
      <c r="B105">
        <v>5.4</v>
      </c>
      <c r="C105">
        <v>122</v>
      </c>
      <c r="M105">
        <v>1.6511111111111112</v>
      </c>
      <c r="N105">
        <f t="shared" ref="N105:N119" si="7">M105/(0.05*C105)</f>
        <v>0.27067395264116573</v>
      </c>
      <c r="O105">
        <v>0.27067395264116573</v>
      </c>
      <c r="Q105" s="7" t="s">
        <v>227</v>
      </c>
      <c r="R105" s="7">
        <f>AVERAGE(N104:N119)</f>
        <v>0.32755025782733127</v>
      </c>
      <c r="S105" s="7">
        <f>AVERAGE(O104:O119)</f>
        <v>0.34280664588812804</v>
      </c>
      <c r="T105">
        <f>(S105-R105)*100/S105</f>
        <v>4.450435323758442</v>
      </c>
    </row>
    <row r="106" spans="1:20" x14ac:dyDescent="0.55000000000000004">
      <c r="A106" t="s">
        <v>128</v>
      </c>
      <c r="B106">
        <v>5.75</v>
      </c>
      <c r="C106">
        <v>290.5</v>
      </c>
      <c r="M106">
        <v>3.1622222222222223</v>
      </c>
      <c r="N106">
        <f t="shared" si="7"/>
        <v>0.21770893096194302</v>
      </c>
      <c r="O106">
        <v>0.22269170579029729</v>
      </c>
      <c r="Q106" s="7" t="s">
        <v>228</v>
      </c>
      <c r="R106" s="7">
        <f>MEDIAN(N104:N119)</f>
        <v>0.31901915432599398</v>
      </c>
      <c r="S106" s="7">
        <f>MEDIAN(O104:O119)</f>
        <v>0.31985027580772263</v>
      </c>
      <c r="T106">
        <f>(S106-R106)*100/S106</f>
        <v>0.259847042379377</v>
      </c>
    </row>
    <row r="107" spans="1:20" x14ac:dyDescent="0.55000000000000004">
      <c r="A107" t="s">
        <v>129</v>
      </c>
      <c r="B107">
        <v>4.2</v>
      </c>
      <c r="C107">
        <v>89</v>
      </c>
      <c r="M107">
        <v>1.2644444444444445</v>
      </c>
      <c r="N107">
        <f t="shared" si="7"/>
        <v>0.28414481897627963</v>
      </c>
      <c r="O107">
        <v>0.4863247863247861</v>
      </c>
    </row>
    <row r="108" spans="1:20" x14ac:dyDescent="0.55000000000000004">
      <c r="A108" t="s">
        <v>130</v>
      </c>
      <c r="B108">
        <v>4.5999999999999996</v>
      </c>
      <c r="C108">
        <v>131</v>
      </c>
      <c r="M108">
        <v>3.6311111111111112</v>
      </c>
      <c r="N108">
        <f t="shared" si="7"/>
        <v>0.55436810856658181</v>
      </c>
      <c r="O108">
        <v>0.55863247863247867</v>
      </c>
    </row>
    <row r="109" spans="1:20" x14ac:dyDescent="0.55000000000000004">
      <c r="A109" t="s">
        <v>131</v>
      </c>
      <c r="B109">
        <v>6.7</v>
      </c>
      <c r="C109">
        <v>80</v>
      </c>
      <c r="M109">
        <v>1.2955555555555556</v>
      </c>
      <c r="N109">
        <f t="shared" si="7"/>
        <v>0.32388888888888889</v>
      </c>
      <c r="O109">
        <v>0.33219373219373233</v>
      </c>
    </row>
    <row r="110" spans="1:20" x14ac:dyDescent="0.55000000000000004">
      <c r="A110" t="s">
        <v>132</v>
      </c>
      <c r="B110">
        <v>4.4000000000000004</v>
      </c>
      <c r="C110">
        <v>274</v>
      </c>
      <c r="M110">
        <v>4.3511111111111109</v>
      </c>
      <c r="N110">
        <f t="shared" si="7"/>
        <v>0.31759935117599347</v>
      </c>
      <c r="O110">
        <v>0.30858944050433407</v>
      </c>
    </row>
    <row r="111" spans="1:20" x14ac:dyDescent="0.55000000000000004">
      <c r="A111" t="s">
        <v>133</v>
      </c>
      <c r="B111">
        <v>7.3</v>
      </c>
      <c r="C111">
        <v>81</v>
      </c>
      <c r="M111">
        <v>1.3244444444444445</v>
      </c>
      <c r="N111">
        <f t="shared" si="7"/>
        <v>0.32702331961591224</v>
      </c>
      <c r="O111">
        <v>0.33111111111111113</v>
      </c>
    </row>
    <row r="112" spans="1:20" x14ac:dyDescent="0.55000000000000004">
      <c r="A112" t="s">
        <v>134</v>
      </c>
      <c r="B112">
        <v>3.9</v>
      </c>
      <c r="C112">
        <v>218</v>
      </c>
      <c r="M112">
        <v>3.4488888888888889</v>
      </c>
      <c r="N112">
        <f t="shared" si="7"/>
        <v>0.31641182466870538</v>
      </c>
      <c r="O112">
        <v>0.24812150279776182</v>
      </c>
    </row>
    <row r="113" spans="1:15" x14ac:dyDescent="0.55000000000000004">
      <c r="A113" t="s">
        <v>135</v>
      </c>
      <c r="B113">
        <v>4.9000000000000004</v>
      </c>
      <c r="C113">
        <v>90</v>
      </c>
      <c r="M113">
        <v>1.1044444444444443</v>
      </c>
      <c r="N113">
        <f t="shared" si="7"/>
        <v>0.24543209876543207</v>
      </c>
      <c r="O113">
        <v>0.26937669376693757</v>
      </c>
    </row>
    <row r="114" spans="1:15" x14ac:dyDescent="0.55000000000000004">
      <c r="A114" t="s">
        <v>136</v>
      </c>
      <c r="B114">
        <v>4.3</v>
      </c>
      <c r="C114">
        <v>180.5</v>
      </c>
      <c r="M114">
        <v>3.86</v>
      </c>
      <c r="N114">
        <f t="shared" si="7"/>
        <v>0.42770083102493073</v>
      </c>
      <c r="O114">
        <v>0.45952380952380961</v>
      </c>
    </row>
    <row r="115" spans="1:15" x14ac:dyDescent="0.55000000000000004">
      <c r="A115" t="s">
        <v>137</v>
      </c>
      <c r="B115">
        <v>7.4</v>
      </c>
      <c r="C115">
        <v>81</v>
      </c>
      <c r="M115">
        <v>1.2977777777777777</v>
      </c>
      <c r="N115">
        <f t="shared" si="7"/>
        <v>0.32043895747599449</v>
      </c>
      <c r="O115">
        <v>0.3932659932659936</v>
      </c>
    </row>
    <row r="116" spans="1:15" x14ac:dyDescent="0.55000000000000004">
      <c r="A116" t="s">
        <v>138</v>
      </c>
      <c r="B116">
        <v>3.7</v>
      </c>
      <c r="C116">
        <v>255.5</v>
      </c>
      <c r="M116">
        <v>3.82</v>
      </c>
      <c r="N116">
        <f t="shared" si="7"/>
        <v>0.29902152641878665</v>
      </c>
      <c r="O116">
        <v>0.27092198581560278</v>
      </c>
    </row>
    <row r="117" spans="1:15" x14ac:dyDescent="0.55000000000000004">
      <c r="A117" t="s">
        <v>139</v>
      </c>
      <c r="B117">
        <v>6.1</v>
      </c>
      <c r="C117">
        <v>93</v>
      </c>
      <c r="M117">
        <v>1.3577777777777778</v>
      </c>
      <c r="N117">
        <f t="shared" si="7"/>
        <v>0.29199522102747905</v>
      </c>
      <c r="O117">
        <v>0.29516908212560378</v>
      </c>
    </row>
    <row r="118" spans="1:15" x14ac:dyDescent="0.55000000000000004">
      <c r="A118" t="s">
        <v>140</v>
      </c>
      <c r="B118">
        <v>8.25</v>
      </c>
      <c r="C118">
        <v>237</v>
      </c>
      <c r="M118">
        <v>3.8355555555555556</v>
      </c>
      <c r="N118">
        <f t="shared" si="7"/>
        <v>0.32367557430848565</v>
      </c>
      <c r="O118">
        <v>0.27996755879967555</v>
      </c>
    </row>
    <row r="119" spans="1:15" x14ac:dyDescent="0.55000000000000004">
      <c r="A119" t="s">
        <v>141</v>
      </c>
      <c r="B119">
        <v>6.55</v>
      </c>
      <c r="C119">
        <v>78</v>
      </c>
      <c r="E119" t="s">
        <v>19</v>
      </c>
      <c r="F119" t="s">
        <v>20</v>
      </c>
      <c r="M119">
        <v>1.3288888888888888</v>
      </c>
      <c r="N119">
        <f t="shared" si="7"/>
        <v>0.34074074074074068</v>
      </c>
      <c r="O119">
        <v>0.34074074074074084</v>
      </c>
    </row>
    <row r="120" spans="1:15" x14ac:dyDescent="0.55000000000000004">
      <c r="A120" t="s">
        <v>142</v>
      </c>
      <c r="B120">
        <v>168.3</v>
      </c>
      <c r="C120">
        <v>155</v>
      </c>
      <c r="D120">
        <v>4.2911111111111113</v>
      </c>
      <c r="E120">
        <f>D120/(0.05*C120)</f>
        <v>0.55369175627240141</v>
      </c>
      <c r="F120">
        <v>0.28993993993993999</v>
      </c>
      <c r="H120" s="7"/>
      <c r="I120" s="7" t="s">
        <v>229</v>
      </c>
      <c r="J120" s="7" t="s">
        <v>230</v>
      </c>
      <c r="K120" t="s">
        <v>231</v>
      </c>
    </row>
    <row r="121" spans="1:15" x14ac:dyDescent="0.55000000000000004">
      <c r="A121" t="s">
        <v>143</v>
      </c>
      <c r="B121">
        <v>4</v>
      </c>
      <c r="C121">
        <v>140.5</v>
      </c>
      <c r="D121">
        <v>1.5466666666666666</v>
      </c>
      <c r="E121">
        <f t="shared" ref="E121:E131" si="8">D121/(0.05*C121)</f>
        <v>0.22016607354685644</v>
      </c>
      <c r="F121">
        <v>0.22095238095238096</v>
      </c>
      <c r="H121" s="7" t="s">
        <v>227</v>
      </c>
      <c r="I121" s="7">
        <f>AVERAGE(E120:E131)</f>
        <v>0.28893679346876028</v>
      </c>
      <c r="J121" s="7">
        <f>AVERAGE(F120:F131)</f>
        <v>0.26637512893996512</v>
      </c>
      <c r="K121">
        <f>(J121-I121)*100/J121</f>
        <v>-8.4698840385657927</v>
      </c>
    </row>
    <row r="122" spans="1:15" x14ac:dyDescent="0.55000000000000004">
      <c r="A122" t="s">
        <v>144</v>
      </c>
      <c r="B122">
        <v>4.6500000000000004</v>
      </c>
      <c r="C122">
        <v>194</v>
      </c>
      <c r="D122">
        <v>3.7111111111111112</v>
      </c>
      <c r="E122">
        <f t="shared" si="8"/>
        <v>0.38258877434135163</v>
      </c>
      <c r="F122">
        <v>0.38258877434135158</v>
      </c>
      <c r="H122" s="7" t="s">
        <v>228</v>
      </c>
      <c r="I122" s="7">
        <f>MEDIAN(E120:E131)</f>
        <v>0.24803737798088077</v>
      </c>
      <c r="J122" s="7">
        <f>MEDIAN(F120:F131)</f>
        <v>0.23491858731796811</v>
      </c>
      <c r="K122">
        <f>(J122-I122)*100/J122</f>
        <v>-5.5843987539206736</v>
      </c>
    </row>
    <row r="123" spans="1:15" x14ac:dyDescent="0.55000000000000004">
      <c r="A123" t="s">
        <v>145</v>
      </c>
      <c r="B123">
        <v>4</v>
      </c>
      <c r="C123">
        <v>117</v>
      </c>
      <c r="D123">
        <v>1.2977777777777777</v>
      </c>
      <c r="E123">
        <f t="shared" si="8"/>
        <v>0.22184235517568848</v>
      </c>
      <c r="F123">
        <v>0.22768031189083807</v>
      </c>
    </row>
    <row r="124" spans="1:15" x14ac:dyDescent="0.55000000000000004">
      <c r="A124" t="s">
        <v>146</v>
      </c>
      <c r="B124">
        <v>4.5999999999999996</v>
      </c>
      <c r="C124">
        <v>350</v>
      </c>
      <c r="D124">
        <v>4.4155555555555557</v>
      </c>
      <c r="E124">
        <f t="shared" si="8"/>
        <v>0.25231746031746033</v>
      </c>
      <c r="F124">
        <v>0.24946641556811044</v>
      </c>
    </row>
    <row r="125" spans="1:15" x14ac:dyDescent="0.55000000000000004">
      <c r="A125" t="s">
        <v>147</v>
      </c>
      <c r="B125">
        <v>6.3</v>
      </c>
      <c r="C125">
        <v>157</v>
      </c>
      <c r="D125">
        <v>1.6466666666666667</v>
      </c>
      <c r="E125">
        <f t="shared" si="8"/>
        <v>0.20976645435244159</v>
      </c>
      <c r="F125">
        <v>0.24215686274509815</v>
      </c>
    </row>
    <row r="126" spans="1:15" x14ac:dyDescent="0.55000000000000004">
      <c r="A126" t="s">
        <v>148</v>
      </c>
      <c r="B126">
        <v>5.2</v>
      </c>
      <c r="C126">
        <v>257</v>
      </c>
      <c r="D126">
        <v>3.8222222222222224</v>
      </c>
      <c r="E126">
        <f t="shared" si="8"/>
        <v>0.29744920017293558</v>
      </c>
      <c r="F126">
        <v>0.22751322751322756</v>
      </c>
    </row>
    <row r="127" spans="1:15" x14ac:dyDescent="0.55000000000000004">
      <c r="A127" t="s">
        <v>149</v>
      </c>
      <c r="B127">
        <v>4.0999999999999996</v>
      </c>
      <c r="C127">
        <v>117</v>
      </c>
      <c r="D127">
        <v>1.4622222222222223</v>
      </c>
      <c r="E127">
        <f t="shared" si="8"/>
        <v>0.24995251661918327</v>
      </c>
      <c r="F127">
        <v>0.34814814814814793</v>
      </c>
    </row>
    <row r="128" spans="1:15" x14ac:dyDescent="0.55000000000000004">
      <c r="A128" t="s">
        <v>150</v>
      </c>
      <c r="B128">
        <v>3.7</v>
      </c>
      <c r="C128">
        <v>516</v>
      </c>
      <c r="D128">
        <v>5.5666666666666664</v>
      </c>
      <c r="E128">
        <f t="shared" si="8"/>
        <v>0.21576227390180877</v>
      </c>
      <c r="F128">
        <v>0.21410256410256409</v>
      </c>
    </row>
    <row r="129" spans="1:6" x14ac:dyDescent="0.55000000000000004">
      <c r="A129" t="s">
        <v>151</v>
      </c>
      <c r="B129">
        <v>4</v>
      </c>
      <c r="C129">
        <v>126</v>
      </c>
      <c r="D129">
        <v>2.48</v>
      </c>
      <c r="E129">
        <f t="shared" si="8"/>
        <v>0.39365079365079358</v>
      </c>
      <c r="F129">
        <v>0.39365079365079381</v>
      </c>
    </row>
    <row r="130" spans="1:6" x14ac:dyDescent="0.55000000000000004">
      <c r="A130" t="s">
        <v>152</v>
      </c>
      <c r="B130">
        <v>3.6</v>
      </c>
      <c r="C130">
        <v>324.5</v>
      </c>
      <c r="D130">
        <v>3.9933333333333332</v>
      </c>
      <c r="E130">
        <f t="shared" si="8"/>
        <v>0.24612223934257829</v>
      </c>
      <c r="F130">
        <v>0.17287157287157284</v>
      </c>
    </row>
    <row r="131" spans="1:6" x14ac:dyDescent="0.55000000000000004">
      <c r="A131" t="s">
        <v>153</v>
      </c>
      <c r="B131">
        <v>5.3</v>
      </c>
      <c r="C131">
        <v>130</v>
      </c>
      <c r="D131">
        <v>1.4555555555555555</v>
      </c>
      <c r="E131">
        <f t="shared" si="8"/>
        <v>0.22393162393162391</v>
      </c>
      <c r="F131">
        <v>0.22743055555555561</v>
      </c>
    </row>
    <row r="132" spans="1:6" x14ac:dyDescent="0.55000000000000004">
      <c r="A132" t="s">
        <v>154</v>
      </c>
      <c r="B132">
        <v>4.1500000000000004</v>
      </c>
      <c r="C132">
        <v>308</v>
      </c>
    </row>
    <row r="133" spans="1:6" x14ac:dyDescent="0.55000000000000004">
      <c r="A133" t="s">
        <v>155</v>
      </c>
      <c r="B133">
        <v>7.7</v>
      </c>
      <c r="C133">
        <v>95</v>
      </c>
    </row>
    <row r="134" spans="1:6" x14ac:dyDescent="0.55000000000000004">
      <c r="A134" t="s">
        <v>156</v>
      </c>
      <c r="B134">
        <v>4.05</v>
      </c>
      <c r="C134">
        <v>281</v>
      </c>
    </row>
    <row r="135" spans="1:6" x14ac:dyDescent="0.55000000000000004">
      <c r="A135" t="s">
        <v>157</v>
      </c>
      <c r="B135">
        <v>6.45</v>
      </c>
      <c r="C135">
        <v>92</v>
      </c>
    </row>
    <row r="136" spans="1:6" x14ac:dyDescent="0.55000000000000004">
      <c r="A136" t="s">
        <v>158</v>
      </c>
      <c r="B136">
        <v>5.45</v>
      </c>
      <c r="C136">
        <v>263</v>
      </c>
    </row>
    <row r="137" spans="1:6" x14ac:dyDescent="0.55000000000000004">
      <c r="A137" t="s">
        <v>159</v>
      </c>
      <c r="B137">
        <v>4.7</v>
      </c>
      <c r="C137">
        <v>66.5</v>
      </c>
    </row>
    <row r="138" spans="1:6" x14ac:dyDescent="0.55000000000000004">
      <c r="A138" t="s">
        <v>160</v>
      </c>
      <c r="B138">
        <v>3.6</v>
      </c>
      <c r="C138">
        <v>269.5</v>
      </c>
    </row>
    <row r="139" spans="1:6" x14ac:dyDescent="0.55000000000000004">
      <c r="A139" t="s">
        <v>161</v>
      </c>
      <c r="B139">
        <v>3.15</v>
      </c>
      <c r="C139">
        <v>148.5</v>
      </c>
    </row>
    <row r="140" spans="1:6" x14ac:dyDescent="0.55000000000000004">
      <c r="A140" t="s">
        <v>162</v>
      </c>
      <c r="B140">
        <v>4.3</v>
      </c>
      <c r="C140">
        <v>185.5</v>
      </c>
    </row>
    <row r="141" spans="1:6" x14ac:dyDescent="0.55000000000000004">
      <c r="A141" t="s">
        <v>163</v>
      </c>
      <c r="B141">
        <v>4.9000000000000004</v>
      </c>
      <c r="C141">
        <v>85</v>
      </c>
    </row>
    <row r="142" spans="1:6" x14ac:dyDescent="0.55000000000000004">
      <c r="A142" t="s">
        <v>164</v>
      </c>
      <c r="B142">
        <v>4.7</v>
      </c>
      <c r="C142">
        <v>150</v>
      </c>
    </row>
    <row r="143" spans="1:6" x14ac:dyDescent="0.55000000000000004">
      <c r="A143" t="s">
        <v>165</v>
      </c>
      <c r="B143">
        <v>7.7</v>
      </c>
      <c r="C143">
        <v>69.5</v>
      </c>
    </row>
    <row r="144" spans="1:6" x14ac:dyDescent="0.55000000000000004">
      <c r="A144" t="s">
        <v>166</v>
      </c>
      <c r="B144">
        <v>4.5</v>
      </c>
      <c r="C144">
        <v>223</v>
      </c>
    </row>
    <row r="145" spans="1:3" x14ac:dyDescent="0.55000000000000004">
      <c r="A145" t="s">
        <v>167</v>
      </c>
      <c r="B145">
        <v>9.6</v>
      </c>
      <c r="C145">
        <v>84</v>
      </c>
    </row>
    <row r="146" spans="1:3" x14ac:dyDescent="0.55000000000000004">
      <c r="A146" t="s">
        <v>168</v>
      </c>
      <c r="B146">
        <v>8.1999999999999993</v>
      </c>
      <c r="C146">
        <v>193</v>
      </c>
    </row>
    <row r="147" spans="1:3" x14ac:dyDescent="0.55000000000000004">
      <c r="A147" t="s">
        <v>169</v>
      </c>
      <c r="B147">
        <v>6.4</v>
      </c>
      <c r="C147">
        <v>65</v>
      </c>
    </row>
    <row r="148" spans="1:3" x14ac:dyDescent="0.55000000000000004">
      <c r="A148" t="s">
        <v>170</v>
      </c>
      <c r="B148">
        <v>3.45</v>
      </c>
      <c r="C148">
        <v>255</v>
      </c>
    </row>
    <row r="149" spans="1:3" x14ac:dyDescent="0.55000000000000004">
      <c r="A149" t="s">
        <v>171</v>
      </c>
      <c r="B149">
        <v>5.6</v>
      </c>
      <c r="C149">
        <v>158</v>
      </c>
    </row>
    <row r="150" spans="1:3" x14ac:dyDescent="0.55000000000000004">
      <c r="A150" t="s">
        <v>172</v>
      </c>
      <c r="B150">
        <v>3.3</v>
      </c>
      <c r="C150">
        <v>283</v>
      </c>
    </row>
    <row r="151" spans="1:3" x14ac:dyDescent="0.55000000000000004">
      <c r="A151" t="s">
        <v>173</v>
      </c>
      <c r="B151">
        <v>8.35</v>
      </c>
      <c r="C151">
        <v>126</v>
      </c>
    </row>
    <row r="152" spans="1:3" x14ac:dyDescent="0.55000000000000004">
      <c r="A152" t="s">
        <v>174</v>
      </c>
      <c r="B152">
        <v>4.5999999999999996</v>
      </c>
      <c r="C152">
        <v>174</v>
      </c>
    </row>
    <row r="153" spans="1:3" x14ac:dyDescent="0.55000000000000004">
      <c r="A153" t="s">
        <v>175</v>
      </c>
      <c r="B153">
        <v>19.8</v>
      </c>
      <c r="C153">
        <v>75</v>
      </c>
    </row>
    <row r="154" spans="1:3" x14ac:dyDescent="0.55000000000000004">
      <c r="A154" t="s">
        <v>176</v>
      </c>
      <c r="B154">
        <v>5.7</v>
      </c>
      <c r="C154">
        <v>202</v>
      </c>
    </row>
    <row r="155" spans="1:3" x14ac:dyDescent="0.55000000000000004">
      <c r="A155" t="s">
        <v>177</v>
      </c>
      <c r="B155">
        <v>6.85</v>
      </c>
      <c r="C155">
        <v>83</v>
      </c>
    </row>
    <row r="156" spans="1:3" x14ac:dyDescent="0.55000000000000004">
      <c r="A156" t="s">
        <v>178</v>
      </c>
      <c r="B156">
        <v>3.45</v>
      </c>
      <c r="C156">
        <v>299.5</v>
      </c>
    </row>
    <row r="157" spans="1:3" x14ac:dyDescent="0.55000000000000004">
      <c r="A157" t="s">
        <v>179</v>
      </c>
      <c r="B157">
        <v>4.7</v>
      </c>
      <c r="C157">
        <v>128</v>
      </c>
    </row>
    <row r="158" spans="1:3" x14ac:dyDescent="0.55000000000000004">
      <c r="A158" t="s">
        <v>180</v>
      </c>
      <c r="B158">
        <v>3.5</v>
      </c>
      <c r="C158">
        <v>273</v>
      </c>
    </row>
    <row r="159" spans="1:3" x14ac:dyDescent="0.55000000000000004">
      <c r="A159" t="s">
        <v>181</v>
      </c>
      <c r="B159">
        <v>7.1</v>
      </c>
      <c r="C159">
        <v>122</v>
      </c>
    </row>
    <row r="160" spans="1:3" x14ac:dyDescent="0.55000000000000004">
      <c r="A160" t="s">
        <v>182</v>
      </c>
      <c r="B160">
        <v>4.7</v>
      </c>
      <c r="C160">
        <v>285</v>
      </c>
    </row>
    <row r="161" spans="1:3" x14ac:dyDescent="0.55000000000000004">
      <c r="A161" t="s">
        <v>183</v>
      </c>
      <c r="B161">
        <v>8.6</v>
      </c>
      <c r="C161">
        <v>82</v>
      </c>
    </row>
    <row r="162" spans="1:3" x14ac:dyDescent="0.55000000000000004">
      <c r="A162" t="s">
        <v>184</v>
      </c>
      <c r="B162">
        <v>3.1</v>
      </c>
      <c r="C162">
        <v>194</v>
      </c>
    </row>
    <row r="163" spans="1:3" x14ac:dyDescent="0.55000000000000004">
      <c r="A163" t="s">
        <v>185</v>
      </c>
      <c r="B163">
        <v>5.0999999999999996</v>
      </c>
      <c r="C163">
        <v>88</v>
      </c>
    </row>
    <row r="164" spans="1:3" x14ac:dyDescent="0.55000000000000004">
      <c r="A164" t="s">
        <v>186</v>
      </c>
      <c r="B164">
        <v>4.3</v>
      </c>
      <c r="C164">
        <v>284</v>
      </c>
    </row>
    <row r="165" spans="1:3" x14ac:dyDescent="0.55000000000000004">
      <c r="A165" t="s">
        <v>187</v>
      </c>
      <c r="B165">
        <v>3.6</v>
      </c>
      <c r="C165">
        <v>103</v>
      </c>
    </row>
    <row r="166" spans="1:3" x14ac:dyDescent="0.55000000000000004">
      <c r="A166" t="s">
        <v>188</v>
      </c>
      <c r="B166">
        <v>3.55</v>
      </c>
      <c r="C166">
        <v>327</v>
      </c>
    </row>
    <row r="167" spans="1:3" x14ac:dyDescent="0.55000000000000004">
      <c r="A167" t="s">
        <v>189</v>
      </c>
      <c r="B167">
        <v>3.6</v>
      </c>
      <c r="C167">
        <v>262</v>
      </c>
    </row>
    <row r="168" spans="1:3" x14ac:dyDescent="0.55000000000000004">
      <c r="A168" t="s">
        <v>190</v>
      </c>
      <c r="B168">
        <v>3.9</v>
      </c>
      <c r="C168">
        <v>106</v>
      </c>
    </row>
    <row r="169" spans="1:3" x14ac:dyDescent="0.55000000000000004">
      <c r="A169" t="s">
        <v>191</v>
      </c>
      <c r="B169">
        <v>3.2</v>
      </c>
      <c r="C169">
        <v>300</v>
      </c>
    </row>
    <row r="170" spans="1:3" x14ac:dyDescent="0.55000000000000004">
      <c r="A170" t="s">
        <v>192</v>
      </c>
      <c r="B170">
        <v>3.5</v>
      </c>
      <c r="C170">
        <v>255.5</v>
      </c>
    </row>
    <row r="171" spans="1:3" x14ac:dyDescent="0.55000000000000004">
      <c r="A171" t="s">
        <v>193</v>
      </c>
      <c r="B171">
        <v>3.1</v>
      </c>
      <c r="C171">
        <v>121</v>
      </c>
    </row>
    <row r="172" spans="1:3" x14ac:dyDescent="0.55000000000000004">
      <c r="A172" t="s">
        <v>194</v>
      </c>
      <c r="B172">
        <v>2.8</v>
      </c>
      <c r="C172">
        <v>334</v>
      </c>
    </row>
    <row r="173" spans="1:3" x14ac:dyDescent="0.55000000000000004">
      <c r="A173" t="s">
        <v>195</v>
      </c>
      <c r="B173">
        <v>3.6</v>
      </c>
      <c r="C173">
        <v>174</v>
      </c>
    </row>
    <row r="174" spans="1:3" x14ac:dyDescent="0.55000000000000004">
      <c r="A174" t="s">
        <v>196</v>
      </c>
      <c r="B174">
        <v>3.65</v>
      </c>
      <c r="C174">
        <v>235.5</v>
      </c>
    </row>
    <row r="175" spans="1:3" x14ac:dyDescent="0.55000000000000004">
      <c r="A175" t="s">
        <v>197</v>
      </c>
      <c r="B175">
        <v>3.8</v>
      </c>
      <c r="C175">
        <v>135.5</v>
      </c>
    </row>
    <row r="176" spans="1:3" x14ac:dyDescent="0.55000000000000004">
      <c r="A176" t="s">
        <v>198</v>
      </c>
      <c r="B176">
        <v>2.9</v>
      </c>
      <c r="C176">
        <v>260</v>
      </c>
    </row>
    <row r="177" spans="1:11" x14ac:dyDescent="0.55000000000000004">
      <c r="A177" t="s">
        <v>199</v>
      </c>
      <c r="B177">
        <v>3.8</v>
      </c>
      <c r="C177">
        <v>142</v>
      </c>
    </row>
    <row r="178" spans="1:11" x14ac:dyDescent="0.55000000000000004">
      <c r="A178" t="s">
        <v>200</v>
      </c>
      <c r="B178">
        <v>3.5</v>
      </c>
      <c r="C178">
        <v>174</v>
      </c>
    </row>
    <row r="179" spans="1:11" x14ac:dyDescent="0.55000000000000004">
      <c r="A179" t="s">
        <v>201</v>
      </c>
      <c r="B179">
        <v>4</v>
      </c>
      <c r="C179">
        <v>113</v>
      </c>
    </row>
    <row r="180" spans="1:11" x14ac:dyDescent="0.55000000000000004">
      <c r="A180" t="s">
        <v>202</v>
      </c>
      <c r="B180">
        <v>2.8</v>
      </c>
      <c r="C180">
        <v>261</v>
      </c>
    </row>
    <row r="181" spans="1:11" x14ac:dyDescent="0.55000000000000004">
      <c r="A181" t="s">
        <v>203</v>
      </c>
      <c r="B181">
        <v>3.7</v>
      </c>
      <c r="C181">
        <v>132.5</v>
      </c>
    </row>
    <row r="182" spans="1:11" x14ac:dyDescent="0.55000000000000004">
      <c r="A182" t="s">
        <v>204</v>
      </c>
      <c r="B182">
        <v>4.3</v>
      </c>
      <c r="C182">
        <v>319</v>
      </c>
    </row>
    <row r="183" spans="1:11" x14ac:dyDescent="0.55000000000000004">
      <c r="A183" t="s">
        <v>205</v>
      </c>
      <c r="B183">
        <v>4.25</v>
      </c>
      <c r="C183">
        <v>126</v>
      </c>
    </row>
    <row r="184" spans="1:11" x14ac:dyDescent="0.55000000000000004">
      <c r="A184" t="s">
        <v>206</v>
      </c>
      <c r="B184">
        <v>5</v>
      </c>
      <c r="C184">
        <v>273</v>
      </c>
    </row>
    <row r="185" spans="1:11" x14ac:dyDescent="0.55000000000000004">
      <c r="A185" t="s">
        <v>207</v>
      </c>
      <c r="B185">
        <v>4.3499999999999996</v>
      </c>
      <c r="C185">
        <v>116</v>
      </c>
      <c r="E185" t="s">
        <v>19</v>
      </c>
      <c r="F185" t="s">
        <v>20</v>
      </c>
      <c r="H185" s="7"/>
      <c r="I185" s="7" t="s">
        <v>229</v>
      </c>
      <c r="J185" s="7" t="s">
        <v>230</v>
      </c>
      <c r="K185" s="7" t="s">
        <v>231</v>
      </c>
    </row>
    <row r="186" spans="1:11" x14ac:dyDescent="0.55000000000000004">
      <c r="A186" t="s">
        <v>208</v>
      </c>
      <c r="B186">
        <v>3</v>
      </c>
      <c r="C186">
        <v>242</v>
      </c>
      <c r="D186">
        <v>3.6933333333333334</v>
      </c>
      <c r="E186">
        <f>D186/(0.05*C186)</f>
        <v>0.30523415977961427</v>
      </c>
      <c r="F186">
        <v>0.31839080459770114</v>
      </c>
      <c r="H186" s="7" t="s">
        <v>227</v>
      </c>
      <c r="I186" s="7">
        <f>AVERAGE(E186:E204)</f>
        <v>0.21515075636351677</v>
      </c>
      <c r="J186" s="7">
        <f>AVERAGE(F186:F204)</f>
        <v>0.27946602893331035</v>
      </c>
      <c r="K186">
        <f>(J186-I186)*100/J186</f>
        <v>23.013628101876126</v>
      </c>
    </row>
    <row r="187" spans="1:11" x14ac:dyDescent="0.55000000000000004">
      <c r="A187" t="s">
        <v>209</v>
      </c>
      <c r="B187">
        <v>3.9</v>
      </c>
      <c r="C187">
        <v>136</v>
      </c>
      <c r="D187">
        <v>1.2444444444444445</v>
      </c>
      <c r="E187">
        <f t="shared" ref="E187:E204" si="9">D187/(0.05*C187)</f>
        <v>0.18300653594771241</v>
      </c>
      <c r="F187">
        <v>0.25925925925925941</v>
      </c>
      <c r="H187" s="7" t="s">
        <v>228</v>
      </c>
      <c r="I187" s="7">
        <f>MEDIAN(E186:E204)</f>
        <v>0.21022927689594356</v>
      </c>
      <c r="J187" s="7">
        <f>MEDIAN(F186:F204)</f>
        <v>0.29499999999999998</v>
      </c>
      <c r="K187">
        <f>(J187-I187)*100/J187</f>
        <v>28.735838340358111</v>
      </c>
    </row>
    <row r="188" spans="1:11" x14ac:dyDescent="0.55000000000000004">
      <c r="A188" t="s">
        <v>210</v>
      </c>
      <c r="B188">
        <v>2.9</v>
      </c>
      <c r="C188">
        <v>301</v>
      </c>
      <c r="D188">
        <v>3.5755555555555554</v>
      </c>
      <c r="E188">
        <f t="shared" si="9"/>
        <v>0.237578442229605</v>
      </c>
      <c r="F188">
        <v>0.30823754789272023</v>
      </c>
    </row>
    <row r="189" spans="1:11" x14ac:dyDescent="0.55000000000000004">
      <c r="A189" t="s">
        <v>211</v>
      </c>
      <c r="B189">
        <v>4.2</v>
      </c>
      <c r="C189">
        <v>108</v>
      </c>
      <c r="D189">
        <v>1.1466666666666667</v>
      </c>
      <c r="E189">
        <f t="shared" si="9"/>
        <v>0.21234567901234566</v>
      </c>
      <c r="F189">
        <v>0.35833333333333306</v>
      </c>
    </row>
    <row r="190" spans="1:11" x14ac:dyDescent="0.55000000000000004">
      <c r="A190" t="s">
        <v>212</v>
      </c>
      <c r="B190">
        <v>3.6</v>
      </c>
      <c r="C190">
        <v>215</v>
      </c>
      <c r="D190">
        <v>3.3266666666666667</v>
      </c>
      <c r="E190">
        <f t="shared" si="9"/>
        <v>0.30945736434108528</v>
      </c>
      <c r="F190">
        <v>0.31090342679127719</v>
      </c>
    </row>
    <row r="191" spans="1:11" x14ac:dyDescent="0.55000000000000004">
      <c r="A191" t="s">
        <v>213</v>
      </c>
      <c r="B191">
        <v>3.3</v>
      </c>
      <c r="C191">
        <v>120</v>
      </c>
      <c r="D191">
        <v>1.4666666666666666</v>
      </c>
      <c r="E191">
        <f t="shared" si="9"/>
        <v>0.24444444444444444</v>
      </c>
      <c r="F191">
        <v>0.34108527131782967</v>
      </c>
    </row>
    <row r="192" spans="1:11" x14ac:dyDescent="0.55000000000000004">
      <c r="A192" t="s">
        <v>214</v>
      </c>
      <c r="B192">
        <v>5</v>
      </c>
      <c r="C192">
        <v>112</v>
      </c>
      <c r="D192">
        <v>1.2533333333333334</v>
      </c>
      <c r="E192">
        <f t="shared" si="9"/>
        <v>0.22380952380952379</v>
      </c>
      <c r="F192">
        <v>0.29799999999999999</v>
      </c>
    </row>
    <row r="193" spans="1:6" x14ac:dyDescent="0.55000000000000004">
      <c r="A193" t="s">
        <v>215</v>
      </c>
      <c r="B193">
        <v>3.8</v>
      </c>
      <c r="C193">
        <v>126</v>
      </c>
      <c r="D193">
        <v>1.3244444444444445</v>
      </c>
      <c r="E193">
        <f t="shared" si="9"/>
        <v>0.21022927689594356</v>
      </c>
      <c r="F193">
        <v>0.34</v>
      </c>
    </row>
    <row r="194" spans="1:6" x14ac:dyDescent="0.55000000000000004">
      <c r="A194" t="s">
        <v>216</v>
      </c>
      <c r="B194">
        <v>3.4</v>
      </c>
      <c r="C194">
        <v>198.5</v>
      </c>
      <c r="D194">
        <v>1.3666666666666667</v>
      </c>
      <c r="E194">
        <f t="shared" si="9"/>
        <v>0.13769941225860621</v>
      </c>
      <c r="F194">
        <v>0.17521367521367529</v>
      </c>
    </row>
    <row r="195" spans="1:6" x14ac:dyDescent="0.55000000000000004">
      <c r="A195" t="s">
        <v>217</v>
      </c>
      <c r="B195">
        <v>3.2</v>
      </c>
      <c r="C195">
        <v>206</v>
      </c>
      <c r="D195">
        <v>2.9377777777777778</v>
      </c>
      <c r="E195">
        <f t="shared" si="9"/>
        <v>0.28522114347357064</v>
      </c>
      <c r="F195">
        <v>0.30923976608187137</v>
      </c>
    </row>
    <row r="196" spans="1:6" x14ac:dyDescent="0.55000000000000004">
      <c r="A196" t="s">
        <v>218</v>
      </c>
      <c r="B196">
        <v>3.7</v>
      </c>
      <c r="C196">
        <v>145</v>
      </c>
      <c r="D196">
        <v>1.0155555555555555</v>
      </c>
      <c r="E196">
        <f t="shared" si="9"/>
        <v>0.14007662835249041</v>
      </c>
      <c r="F196">
        <v>0.25388888888888889</v>
      </c>
    </row>
    <row r="197" spans="1:6" x14ac:dyDescent="0.55000000000000004">
      <c r="A197" t="s">
        <v>219</v>
      </c>
      <c r="B197">
        <v>3</v>
      </c>
      <c r="C197">
        <v>374</v>
      </c>
      <c r="D197">
        <v>3.0333333333333332</v>
      </c>
      <c r="E197">
        <f t="shared" si="9"/>
        <v>0.16221033868092691</v>
      </c>
      <c r="F197">
        <v>0.16308243727598565</v>
      </c>
    </row>
    <row r="198" spans="1:6" x14ac:dyDescent="0.55000000000000004">
      <c r="A198" t="s">
        <v>220</v>
      </c>
      <c r="B198">
        <v>3.9</v>
      </c>
      <c r="C198">
        <v>94.5</v>
      </c>
      <c r="D198">
        <v>1.0888888888888888</v>
      </c>
      <c r="E198">
        <f t="shared" si="9"/>
        <v>0.23045267489711929</v>
      </c>
      <c r="F198">
        <v>0.24197530864197528</v>
      </c>
    </row>
    <row r="199" spans="1:6" x14ac:dyDescent="0.55000000000000004">
      <c r="A199" t="s">
        <v>221</v>
      </c>
      <c r="B199">
        <v>7.3</v>
      </c>
      <c r="C199">
        <v>307</v>
      </c>
      <c r="D199">
        <v>3.8022222222222224</v>
      </c>
      <c r="E199">
        <f t="shared" si="9"/>
        <v>0.24770177343467245</v>
      </c>
      <c r="F199">
        <v>0.2453046594982079</v>
      </c>
    </row>
    <row r="200" spans="1:6" x14ac:dyDescent="0.55000000000000004">
      <c r="A200" t="s">
        <v>222</v>
      </c>
      <c r="B200">
        <v>3.6</v>
      </c>
      <c r="C200">
        <v>144</v>
      </c>
      <c r="D200">
        <v>1.4088888888888889</v>
      </c>
      <c r="E200">
        <f t="shared" si="9"/>
        <v>0.195679012345679</v>
      </c>
      <c r="F200">
        <v>0.27094017094017081</v>
      </c>
    </row>
    <row r="201" spans="1:6" x14ac:dyDescent="0.55000000000000004">
      <c r="A201" t="s">
        <v>223</v>
      </c>
      <c r="B201">
        <v>3.5</v>
      </c>
      <c r="C201">
        <v>118.5</v>
      </c>
      <c r="D201">
        <v>1.22</v>
      </c>
      <c r="E201">
        <f t="shared" si="9"/>
        <v>0.20590717299578057</v>
      </c>
      <c r="F201">
        <v>0.45200000000000001</v>
      </c>
    </row>
    <row r="202" spans="1:6" x14ac:dyDescent="0.55000000000000004">
      <c r="A202" t="s">
        <v>224</v>
      </c>
      <c r="B202">
        <v>3.6</v>
      </c>
      <c r="C202">
        <v>114.5</v>
      </c>
      <c r="D202">
        <v>1.149</v>
      </c>
      <c r="E202">
        <f t="shared" si="9"/>
        <v>0.20069868995633186</v>
      </c>
      <c r="F202">
        <v>0.29499999999999998</v>
      </c>
    </row>
    <row r="203" spans="1:6" x14ac:dyDescent="0.55000000000000004">
      <c r="A203" t="s">
        <v>225</v>
      </c>
      <c r="B203">
        <v>3.8</v>
      </c>
      <c r="C203">
        <v>154.5</v>
      </c>
      <c r="D203">
        <v>1.1559999999999999</v>
      </c>
      <c r="E203">
        <f t="shared" si="9"/>
        <v>0.14964401294498381</v>
      </c>
      <c r="F203">
        <v>0.152</v>
      </c>
    </row>
    <row r="204" spans="1:6" x14ac:dyDescent="0.55000000000000004">
      <c r="A204" t="s">
        <v>226</v>
      </c>
      <c r="B204">
        <v>3.05</v>
      </c>
      <c r="C204">
        <v>117.5</v>
      </c>
      <c r="D204">
        <v>1.2130000000000001</v>
      </c>
      <c r="E204">
        <f t="shared" si="9"/>
        <v>0.20646808510638298</v>
      </c>
      <c r="F204">
        <v>0.217</v>
      </c>
    </row>
    <row r="210" spans="1:3" x14ac:dyDescent="0.55000000000000004">
      <c r="A210" s="7" t="s">
        <v>227</v>
      </c>
    </row>
    <row r="211" spans="1:3" x14ac:dyDescent="0.55000000000000004">
      <c r="A211" t="s">
        <v>232</v>
      </c>
      <c r="B211" t="s">
        <v>229</v>
      </c>
      <c r="C211" t="s">
        <v>230</v>
      </c>
    </row>
    <row r="212" spans="1:3" x14ac:dyDescent="0.55000000000000004">
      <c r="A212" t="s">
        <v>233</v>
      </c>
      <c r="B212">
        <v>0.32755025782733127</v>
      </c>
      <c r="C212">
        <v>0.34280664588812804</v>
      </c>
    </row>
    <row r="213" spans="1:3" x14ac:dyDescent="0.55000000000000004">
      <c r="A213" t="s">
        <v>234</v>
      </c>
      <c r="B213">
        <v>0.28893679346876028</v>
      </c>
      <c r="C213">
        <v>0.26637512893996512</v>
      </c>
    </row>
    <row r="214" spans="1:3" x14ac:dyDescent="0.55000000000000004">
      <c r="A214" t="s">
        <v>235</v>
      </c>
      <c r="B214">
        <v>0.28434407153268776</v>
      </c>
      <c r="C214">
        <v>0.2837454231523443</v>
      </c>
    </row>
    <row r="215" spans="1:3" x14ac:dyDescent="0.55000000000000004">
      <c r="A215" t="s">
        <v>236</v>
      </c>
      <c r="B215">
        <v>0.25428759114555766</v>
      </c>
      <c r="C215">
        <v>0.23645434888433103</v>
      </c>
    </row>
    <row r="216" spans="1:3" x14ac:dyDescent="0.55000000000000004">
      <c r="A216" t="s">
        <v>237</v>
      </c>
      <c r="B216">
        <v>0.21515075636351677</v>
      </c>
      <c r="C216">
        <v>0.27946602893331035</v>
      </c>
    </row>
    <row r="217" spans="1:3" x14ac:dyDescent="0.55000000000000004">
      <c r="A217" t="s">
        <v>238</v>
      </c>
      <c r="B217">
        <v>0</v>
      </c>
      <c r="C217">
        <v>0</v>
      </c>
    </row>
    <row r="218" spans="1:3" x14ac:dyDescent="0.55000000000000004">
      <c r="A218" t="s">
        <v>239</v>
      </c>
      <c r="B218">
        <v>0</v>
      </c>
      <c r="C218">
        <v>0</v>
      </c>
    </row>
    <row r="219" spans="1:3" x14ac:dyDescent="0.55000000000000004">
      <c r="A219" t="s">
        <v>240</v>
      </c>
      <c r="B219">
        <v>0</v>
      </c>
      <c r="C219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Feroze</dc:creator>
  <cp:lastModifiedBy>Feroze</cp:lastModifiedBy>
  <dcterms:created xsi:type="dcterms:W3CDTF">2018-07-23T15:35:52Z</dcterms:created>
  <dcterms:modified xsi:type="dcterms:W3CDTF">2018-07-30T16:49:53Z</dcterms:modified>
</cp:coreProperties>
</file>