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esktop\AxoSim\"/>
    </mc:Choice>
  </mc:AlternateContent>
  <bookViews>
    <workbookView xWindow="0" yWindow="0" windowWidth="3900" windowHeight="12210"/>
  </bookViews>
  <sheets>
    <sheet name="bz 7d" sheetId="1" r:id="rId1"/>
    <sheet name="bz sort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7" i="2" l="1"/>
  <c r="O146" i="2"/>
  <c r="N147" i="2"/>
  <c r="N146" i="2"/>
  <c r="O123" i="2"/>
  <c r="O122" i="2"/>
  <c r="N123" i="2"/>
  <c r="N122" i="2"/>
  <c r="O99" i="2"/>
  <c r="O98" i="2"/>
  <c r="N99" i="2"/>
  <c r="N98" i="2"/>
  <c r="O75" i="2"/>
  <c r="O74" i="2"/>
  <c r="N75" i="2"/>
  <c r="N74" i="2"/>
  <c r="O51" i="2"/>
  <c r="O50" i="2"/>
  <c r="N51" i="2"/>
  <c r="N50" i="2"/>
  <c r="O27" i="2"/>
  <c r="O26" i="2"/>
  <c r="N27" i="2"/>
  <c r="N26" i="2"/>
  <c r="O3" i="2"/>
  <c r="O2" i="2"/>
  <c r="N3" i="2"/>
  <c r="N2" i="2"/>
  <c r="K166" i="2"/>
  <c r="H166" i="2"/>
  <c r="F166" i="2"/>
  <c r="I166" i="2" s="1"/>
  <c r="K165" i="2"/>
  <c r="H165" i="2"/>
  <c r="F165" i="2"/>
  <c r="I165" i="2" s="1"/>
  <c r="K164" i="2"/>
  <c r="H164" i="2"/>
  <c r="F164" i="2"/>
  <c r="K163" i="2"/>
  <c r="H163" i="2"/>
  <c r="F163" i="2"/>
  <c r="I163" i="2" s="1"/>
  <c r="K162" i="2"/>
  <c r="H162" i="2"/>
  <c r="F162" i="2"/>
  <c r="K161" i="2"/>
  <c r="H161" i="2"/>
  <c r="F161" i="2"/>
  <c r="K160" i="2"/>
  <c r="H160" i="2"/>
  <c r="F160" i="2"/>
  <c r="K159" i="2"/>
  <c r="H159" i="2"/>
  <c r="F159" i="2"/>
  <c r="I159" i="2" s="1"/>
  <c r="K158" i="2"/>
  <c r="H158" i="2"/>
  <c r="F158" i="2"/>
  <c r="K157" i="2"/>
  <c r="H157" i="2"/>
  <c r="F157" i="2"/>
  <c r="I157" i="2" s="1"/>
  <c r="K156" i="2"/>
  <c r="H156" i="2"/>
  <c r="F156" i="2"/>
  <c r="K168" i="2"/>
  <c r="H168" i="2"/>
  <c r="F168" i="2"/>
  <c r="I168" i="2" s="1"/>
  <c r="K155" i="2"/>
  <c r="H155" i="2"/>
  <c r="F155" i="2"/>
  <c r="I155" i="2" s="1"/>
  <c r="K154" i="2"/>
  <c r="H154" i="2"/>
  <c r="F154" i="2"/>
  <c r="I154" i="2" s="1"/>
  <c r="K153" i="2"/>
  <c r="H153" i="2"/>
  <c r="F153" i="2"/>
  <c r="K169" i="2"/>
  <c r="H169" i="2"/>
  <c r="F169" i="2"/>
  <c r="I169" i="2" s="1"/>
  <c r="K152" i="2"/>
  <c r="H152" i="2"/>
  <c r="F152" i="2"/>
  <c r="I152" i="2" s="1"/>
  <c r="K151" i="2"/>
  <c r="H151" i="2"/>
  <c r="F151" i="2"/>
  <c r="I151" i="2" s="1"/>
  <c r="K150" i="2"/>
  <c r="H150" i="2"/>
  <c r="F150" i="2"/>
  <c r="K149" i="2"/>
  <c r="H149" i="2"/>
  <c r="F149" i="2"/>
  <c r="I149" i="2" s="1"/>
  <c r="K148" i="2"/>
  <c r="H148" i="2"/>
  <c r="F148" i="2"/>
  <c r="K147" i="2"/>
  <c r="H147" i="2"/>
  <c r="F147" i="2"/>
  <c r="I147" i="2" s="1"/>
  <c r="K146" i="2"/>
  <c r="H146" i="2"/>
  <c r="F146" i="2"/>
  <c r="K167" i="2"/>
  <c r="H167" i="2"/>
  <c r="F167" i="2"/>
  <c r="I167" i="2" s="1"/>
  <c r="K131" i="2"/>
  <c r="H131" i="2"/>
  <c r="F131" i="2"/>
  <c r="I131" i="2" s="1"/>
  <c r="K140" i="2"/>
  <c r="H140" i="2"/>
  <c r="F140" i="2"/>
  <c r="I140" i="2" s="1"/>
  <c r="K124" i="2"/>
  <c r="H124" i="2"/>
  <c r="F124" i="2"/>
  <c r="K142" i="2"/>
  <c r="H142" i="2"/>
  <c r="F142" i="2"/>
  <c r="I142" i="2" s="1"/>
  <c r="K127" i="2"/>
  <c r="H127" i="2"/>
  <c r="F127" i="2"/>
  <c r="K145" i="2"/>
  <c r="H145" i="2"/>
  <c r="F145" i="2"/>
  <c r="I145" i="2" s="1"/>
  <c r="K128" i="2"/>
  <c r="H128" i="2"/>
  <c r="F128" i="2"/>
  <c r="K137" i="2"/>
  <c r="H137" i="2"/>
  <c r="F137" i="2"/>
  <c r="I137" i="2" s="1"/>
  <c r="K126" i="2"/>
  <c r="H126" i="2"/>
  <c r="F126" i="2"/>
  <c r="K144" i="2"/>
  <c r="H144" i="2"/>
  <c r="F144" i="2"/>
  <c r="I144" i="2" s="1"/>
  <c r="K125" i="2"/>
  <c r="H125" i="2"/>
  <c r="F125" i="2"/>
  <c r="K139" i="2"/>
  <c r="H139" i="2"/>
  <c r="F139" i="2"/>
  <c r="I139" i="2" s="1"/>
  <c r="K122" i="2"/>
  <c r="H122" i="2"/>
  <c r="F122" i="2"/>
  <c r="K143" i="2"/>
  <c r="H143" i="2"/>
  <c r="F143" i="2"/>
  <c r="I143" i="2" s="1"/>
  <c r="K123" i="2"/>
  <c r="H123" i="2"/>
  <c r="F123" i="2"/>
  <c r="K135" i="2"/>
  <c r="H135" i="2"/>
  <c r="F135" i="2"/>
  <c r="I135" i="2" s="1"/>
  <c r="K129" i="2"/>
  <c r="H129" i="2"/>
  <c r="F129" i="2"/>
  <c r="K136" i="2"/>
  <c r="H136" i="2"/>
  <c r="F136" i="2"/>
  <c r="I136" i="2" s="1"/>
  <c r="K130" i="2"/>
  <c r="H130" i="2"/>
  <c r="F130" i="2"/>
  <c r="K138" i="2"/>
  <c r="H138" i="2"/>
  <c r="F138" i="2"/>
  <c r="I138" i="2" s="1"/>
  <c r="K132" i="2"/>
  <c r="H132" i="2"/>
  <c r="F132" i="2"/>
  <c r="K141" i="2"/>
  <c r="H141" i="2"/>
  <c r="F141" i="2"/>
  <c r="I141" i="2" s="1"/>
  <c r="K133" i="2"/>
  <c r="H133" i="2"/>
  <c r="F133" i="2"/>
  <c r="K134" i="2"/>
  <c r="H134" i="2"/>
  <c r="F134" i="2"/>
  <c r="I134" i="2" s="1"/>
  <c r="K98" i="2"/>
  <c r="H98" i="2"/>
  <c r="F98" i="2"/>
  <c r="K110" i="2"/>
  <c r="H110" i="2"/>
  <c r="F110" i="2"/>
  <c r="K101" i="2"/>
  <c r="H101" i="2"/>
  <c r="F101" i="2"/>
  <c r="K114" i="2"/>
  <c r="H114" i="2"/>
  <c r="F114" i="2"/>
  <c r="I114" i="2" s="1"/>
  <c r="K102" i="2"/>
  <c r="H102" i="2"/>
  <c r="F102" i="2"/>
  <c r="K112" i="2"/>
  <c r="H112" i="2"/>
  <c r="F112" i="2"/>
  <c r="I112" i="2" s="1"/>
  <c r="K100" i="2"/>
  <c r="H100" i="2"/>
  <c r="F100" i="2"/>
  <c r="K121" i="2"/>
  <c r="H121" i="2"/>
  <c r="F121" i="2"/>
  <c r="I121" i="2" s="1"/>
  <c r="K99" i="2"/>
  <c r="H99" i="2"/>
  <c r="F99" i="2"/>
  <c r="K118" i="2"/>
  <c r="H118" i="2"/>
  <c r="F118" i="2"/>
  <c r="I118" i="2" s="1"/>
  <c r="K103" i="2"/>
  <c r="H103" i="2"/>
  <c r="F103" i="2"/>
  <c r="K120" i="2"/>
  <c r="H120" i="2"/>
  <c r="F120" i="2"/>
  <c r="I120" i="2" s="1"/>
  <c r="K107" i="2"/>
  <c r="H107" i="2"/>
  <c r="F107" i="2"/>
  <c r="K115" i="2"/>
  <c r="H115" i="2"/>
  <c r="F115" i="2"/>
  <c r="K106" i="2"/>
  <c r="H106" i="2"/>
  <c r="F106" i="2"/>
  <c r="K117" i="2"/>
  <c r="H117" i="2"/>
  <c r="F117" i="2"/>
  <c r="I117" i="2" s="1"/>
  <c r="K108" i="2"/>
  <c r="H108" i="2"/>
  <c r="F108" i="2"/>
  <c r="K119" i="2"/>
  <c r="H119" i="2"/>
  <c r="F119" i="2"/>
  <c r="K104" i="2"/>
  <c r="H104" i="2"/>
  <c r="F104" i="2"/>
  <c r="K113" i="2"/>
  <c r="H113" i="2"/>
  <c r="F113" i="2"/>
  <c r="I113" i="2" s="1"/>
  <c r="K105" i="2"/>
  <c r="H105" i="2"/>
  <c r="F105" i="2"/>
  <c r="I105" i="2" s="1"/>
  <c r="K116" i="2"/>
  <c r="H116" i="2"/>
  <c r="F116" i="2"/>
  <c r="K109" i="2"/>
  <c r="H109" i="2"/>
  <c r="F109" i="2"/>
  <c r="K111" i="2"/>
  <c r="H111" i="2"/>
  <c r="F111" i="2"/>
  <c r="I111" i="2" s="1"/>
  <c r="K81" i="2"/>
  <c r="H81" i="2"/>
  <c r="F81" i="2"/>
  <c r="I81" i="2" s="1"/>
  <c r="K93" i="2"/>
  <c r="H93" i="2"/>
  <c r="F93" i="2"/>
  <c r="K77" i="2"/>
  <c r="H77" i="2"/>
  <c r="F77" i="2"/>
  <c r="K86" i="2"/>
  <c r="H86" i="2"/>
  <c r="F86" i="2"/>
  <c r="I86" i="2" s="1"/>
  <c r="K85" i="2"/>
  <c r="H85" i="2"/>
  <c r="F85" i="2"/>
  <c r="I85" i="2" s="1"/>
  <c r="K96" i="2"/>
  <c r="H96" i="2"/>
  <c r="F96" i="2"/>
  <c r="K74" i="2"/>
  <c r="H74" i="2"/>
  <c r="F74" i="2"/>
  <c r="K87" i="2"/>
  <c r="H87" i="2"/>
  <c r="F87" i="2"/>
  <c r="I87" i="2" s="1"/>
  <c r="K75" i="2"/>
  <c r="H75" i="2"/>
  <c r="F75" i="2"/>
  <c r="I75" i="2" s="1"/>
  <c r="K89" i="2"/>
  <c r="H89" i="2"/>
  <c r="F89" i="2"/>
  <c r="K79" i="2"/>
  <c r="H79" i="2"/>
  <c r="F79" i="2"/>
  <c r="K95" i="2"/>
  <c r="H95" i="2"/>
  <c r="F95" i="2"/>
  <c r="I95" i="2" s="1"/>
  <c r="K83" i="2"/>
  <c r="H83" i="2"/>
  <c r="F83" i="2"/>
  <c r="I83" i="2" s="1"/>
  <c r="K97" i="2"/>
  <c r="H97" i="2"/>
  <c r="F97" i="2"/>
  <c r="K82" i="2"/>
  <c r="H82" i="2"/>
  <c r="F82" i="2"/>
  <c r="K94" i="2"/>
  <c r="H94" i="2"/>
  <c r="F94" i="2"/>
  <c r="I94" i="2" s="1"/>
  <c r="K80" i="2"/>
  <c r="H80" i="2"/>
  <c r="F80" i="2"/>
  <c r="I80" i="2" s="1"/>
  <c r="K88" i="2"/>
  <c r="H88" i="2"/>
  <c r="F88" i="2"/>
  <c r="K78" i="2"/>
  <c r="H78" i="2"/>
  <c r="F78" i="2"/>
  <c r="K92" i="2"/>
  <c r="H92" i="2"/>
  <c r="F92" i="2"/>
  <c r="I92" i="2" s="1"/>
  <c r="K76" i="2"/>
  <c r="H76" i="2"/>
  <c r="F76" i="2"/>
  <c r="I76" i="2" s="1"/>
  <c r="K90" i="2"/>
  <c r="H90" i="2"/>
  <c r="F90" i="2"/>
  <c r="K84" i="2"/>
  <c r="H84" i="2"/>
  <c r="F84" i="2"/>
  <c r="K91" i="2"/>
  <c r="H91" i="2"/>
  <c r="F91" i="2"/>
  <c r="I91" i="2" s="1"/>
  <c r="K50" i="2"/>
  <c r="H50" i="2"/>
  <c r="F50" i="2"/>
  <c r="I50" i="2" s="1"/>
  <c r="K60" i="2"/>
  <c r="H60" i="2"/>
  <c r="F60" i="2"/>
  <c r="I60" i="2" s="1"/>
  <c r="K57" i="2"/>
  <c r="H57" i="2"/>
  <c r="F57" i="2"/>
  <c r="K62" i="2"/>
  <c r="H62" i="2"/>
  <c r="F62" i="2"/>
  <c r="I62" i="2" s="1"/>
  <c r="K53" i="2"/>
  <c r="H53" i="2"/>
  <c r="F53" i="2"/>
  <c r="I53" i="2" s="1"/>
  <c r="K61" i="2"/>
  <c r="H61" i="2"/>
  <c r="F61" i="2"/>
  <c r="I61" i="2" s="1"/>
  <c r="K55" i="2"/>
  <c r="H55" i="2"/>
  <c r="F55" i="2"/>
  <c r="K65" i="2"/>
  <c r="H65" i="2"/>
  <c r="F65" i="2"/>
  <c r="I65" i="2" s="1"/>
  <c r="K56" i="2"/>
  <c r="H56" i="2"/>
  <c r="F56" i="2"/>
  <c r="I56" i="2" s="1"/>
  <c r="K58" i="2"/>
  <c r="H58" i="2"/>
  <c r="F58" i="2"/>
  <c r="I58" i="2" s="1"/>
  <c r="K54" i="2"/>
  <c r="H54" i="2"/>
  <c r="F54" i="2"/>
  <c r="K63" i="2"/>
  <c r="H63" i="2"/>
  <c r="F63" i="2"/>
  <c r="I63" i="2" s="1"/>
  <c r="K51" i="2"/>
  <c r="H51" i="2"/>
  <c r="F51" i="2"/>
  <c r="I51" i="2" s="1"/>
  <c r="K64" i="2"/>
  <c r="H64" i="2"/>
  <c r="F64" i="2"/>
  <c r="I64" i="2" s="1"/>
  <c r="K52" i="2"/>
  <c r="H52" i="2"/>
  <c r="F52" i="2"/>
  <c r="K59" i="2"/>
  <c r="H59" i="2"/>
  <c r="F59" i="2"/>
  <c r="I59" i="2" s="1"/>
  <c r="K49" i="2"/>
  <c r="H49" i="2"/>
  <c r="K37" i="2"/>
  <c r="H37" i="2"/>
  <c r="F37" i="2"/>
  <c r="K33" i="2"/>
  <c r="H33" i="2"/>
  <c r="F33" i="2"/>
  <c r="I33" i="2" s="1"/>
  <c r="K47" i="2"/>
  <c r="H47" i="2"/>
  <c r="F47" i="2"/>
  <c r="K29" i="2"/>
  <c r="H29" i="2"/>
  <c r="F29" i="2"/>
  <c r="K42" i="2"/>
  <c r="H42" i="2"/>
  <c r="F42" i="2"/>
  <c r="K30" i="2"/>
  <c r="H30" i="2"/>
  <c r="F30" i="2"/>
  <c r="I30" i="2" s="1"/>
  <c r="K39" i="2"/>
  <c r="H39" i="2"/>
  <c r="F39" i="2"/>
  <c r="K28" i="2"/>
  <c r="H28" i="2"/>
  <c r="F28" i="2"/>
  <c r="K44" i="2"/>
  <c r="H44" i="2"/>
  <c r="F44" i="2"/>
  <c r="K34" i="2"/>
  <c r="H34" i="2"/>
  <c r="F34" i="2"/>
  <c r="I34" i="2" s="1"/>
  <c r="K46" i="2"/>
  <c r="H46" i="2"/>
  <c r="F46" i="2"/>
  <c r="K32" i="2"/>
  <c r="H32" i="2"/>
  <c r="F32" i="2"/>
  <c r="K48" i="2"/>
  <c r="H48" i="2"/>
  <c r="F48" i="2"/>
  <c r="K35" i="2"/>
  <c r="H35" i="2"/>
  <c r="F35" i="2"/>
  <c r="I35" i="2" s="1"/>
  <c r="K45" i="2"/>
  <c r="H45" i="2"/>
  <c r="F45" i="2"/>
  <c r="K31" i="2"/>
  <c r="H31" i="2"/>
  <c r="F31" i="2"/>
  <c r="K41" i="2"/>
  <c r="H41" i="2"/>
  <c r="F41" i="2"/>
  <c r="K27" i="2"/>
  <c r="H27" i="2"/>
  <c r="F27" i="2"/>
  <c r="I27" i="2" s="1"/>
  <c r="K38" i="2"/>
  <c r="H38" i="2"/>
  <c r="F38" i="2"/>
  <c r="K36" i="2"/>
  <c r="H36" i="2"/>
  <c r="F36" i="2"/>
  <c r="K43" i="2"/>
  <c r="H43" i="2"/>
  <c r="F43" i="2"/>
  <c r="K26" i="2"/>
  <c r="H26" i="2"/>
  <c r="F26" i="2"/>
  <c r="I26" i="2" s="1"/>
  <c r="K40" i="2"/>
  <c r="H40" i="2"/>
  <c r="F40" i="2"/>
  <c r="K5" i="2"/>
  <c r="H5" i="2"/>
  <c r="F5" i="2"/>
  <c r="I5" i="2" s="1"/>
  <c r="K13" i="2"/>
  <c r="H13" i="2"/>
  <c r="F13" i="2"/>
  <c r="K6" i="2"/>
  <c r="H6" i="2"/>
  <c r="F6" i="2"/>
  <c r="I6" i="2" s="1"/>
  <c r="K11" i="2"/>
  <c r="H11" i="2"/>
  <c r="F11" i="2"/>
  <c r="I11" i="2" s="1"/>
  <c r="K9" i="2"/>
  <c r="H9" i="2"/>
  <c r="F9" i="2"/>
  <c r="I9" i="2" s="1"/>
  <c r="K16" i="2"/>
  <c r="H16" i="2"/>
  <c r="F16" i="2"/>
  <c r="K7" i="2"/>
  <c r="H7" i="2"/>
  <c r="F7" i="2"/>
  <c r="I7" i="2" s="1"/>
  <c r="K15" i="2"/>
  <c r="H15" i="2"/>
  <c r="F15" i="2"/>
  <c r="I15" i="2" s="1"/>
  <c r="K2" i="2"/>
  <c r="H2" i="2"/>
  <c r="F2" i="2"/>
  <c r="I2" i="2" s="1"/>
  <c r="K12" i="2"/>
  <c r="H12" i="2"/>
  <c r="F12" i="2"/>
  <c r="K4" i="2"/>
  <c r="H4" i="2"/>
  <c r="F4" i="2"/>
  <c r="I4" i="2" s="1"/>
  <c r="K17" i="2"/>
  <c r="H17" i="2"/>
  <c r="F17" i="2"/>
  <c r="I17" i="2" s="1"/>
  <c r="K8" i="2"/>
  <c r="H8" i="2"/>
  <c r="F8" i="2"/>
  <c r="I8" i="2" s="1"/>
  <c r="K14" i="2"/>
  <c r="H14" i="2"/>
  <c r="F14" i="2"/>
  <c r="K3" i="2"/>
  <c r="H3" i="2"/>
  <c r="F3" i="2"/>
  <c r="I3" i="2" s="1"/>
  <c r="K10" i="2"/>
  <c r="H10" i="2"/>
  <c r="F10" i="2"/>
  <c r="I10" i="2" s="1"/>
  <c r="V44" i="1"/>
  <c r="V43" i="1"/>
  <c r="V45" i="1"/>
  <c r="V42" i="1"/>
  <c r="V41" i="1"/>
  <c r="Q45" i="1"/>
  <c r="Q44" i="1"/>
  <c r="Q43" i="1"/>
  <c r="Q42" i="1"/>
  <c r="Q41" i="1"/>
  <c r="I108" i="2" l="1"/>
  <c r="I110" i="2"/>
  <c r="I90" i="2"/>
  <c r="I84" i="2"/>
  <c r="I52" i="2"/>
  <c r="I54" i="2"/>
  <c r="I55" i="2"/>
  <c r="I57" i="2"/>
  <c r="I40" i="2"/>
  <c r="I38" i="2"/>
  <c r="I45" i="2"/>
  <c r="I46" i="2"/>
  <c r="I39" i="2"/>
  <c r="I47" i="2"/>
  <c r="I36" i="2"/>
  <c r="I31" i="2"/>
  <c r="I32" i="2"/>
  <c r="I28" i="2"/>
  <c r="I29" i="2"/>
  <c r="I107" i="2"/>
  <c r="I99" i="2"/>
  <c r="I102" i="2"/>
  <c r="I98" i="2"/>
  <c r="I132" i="2"/>
  <c r="I129" i="2"/>
  <c r="I122" i="2"/>
  <c r="I126" i="2"/>
  <c r="I127" i="2"/>
  <c r="I148" i="2"/>
  <c r="I158" i="2"/>
  <c r="I162" i="2"/>
  <c r="I14" i="2"/>
  <c r="I12" i="2"/>
  <c r="I16" i="2"/>
  <c r="I13" i="2"/>
  <c r="I43" i="2"/>
  <c r="I41" i="2"/>
  <c r="I48" i="2"/>
  <c r="I44" i="2"/>
  <c r="I42" i="2"/>
  <c r="I37" i="2"/>
  <c r="I88" i="2"/>
  <c r="I97" i="2"/>
  <c r="I89" i="2"/>
  <c r="I96" i="2"/>
  <c r="I93" i="2"/>
  <c r="I116" i="2"/>
  <c r="I119" i="2"/>
  <c r="I115" i="2"/>
  <c r="I161" i="2"/>
  <c r="I78" i="2"/>
  <c r="I82" i="2"/>
  <c r="I79" i="2"/>
  <c r="I74" i="2"/>
  <c r="I77" i="2"/>
  <c r="I109" i="2"/>
  <c r="I104" i="2"/>
  <c r="I106" i="2"/>
  <c r="I103" i="2"/>
  <c r="I100" i="2"/>
  <c r="I101" i="2"/>
  <c r="I133" i="2"/>
  <c r="I130" i="2"/>
  <c r="I123" i="2"/>
  <c r="I125" i="2"/>
  <c r="I128" i="2"/>
  <c r="I124" i="2"/>
  <c r="I146" i="2"/>
  <c r="I150" i="2"/>
  <c r="I153" i="2"/>
  <c r="I156" i="2"/>
  <c r="I160" i="2"/>
  <c r="I164" i="2"/>
  <c r="M171" i="1"/>
  <c r="L171" i="1"/>
  <c r="M167" i="1"/>
  <c r="L167" i="1"/>
  <c r="M163" i="1"/>
  <c r="L163" i="1"/>
  <c r="M159" i="1"/>
  <c r="L159" i="1"/>
  <c r="M155" i="1"/>
  <c r="L155" i="1"/>
  <c r="M151" i="1"/>
  <c r="L151" i="1"/>
  <c r="M147" i="1"/>
  <c r="L147" i="1"/>
  <c r="M143" i="1"/>
  <c r="L143" i="1"/>
  <c r="M139" i="1"/>
  <c r="L139" i="1"/>
  <c r="M135" i="1"/>
  <c r="L135" i="1"/>
  <c r="M131" i="1"/>
  <c r="L131" i="1"/>
  <c r="M127" i="1"/>
  <c r="L127" i="1"/>
  <c r="M123" i="1"/>
  <c r="L123" i="1"/>
  <c r="M119" i="1"/>
  <c r="L119" i="1"/>
  <c r="M115" i="1"/>
  <c r="L115" i="1"/>
  <c r="M111" i="1"/>
  <c r="L111" i="1"/>
  <c r="M107" i="1"/>
  <c r="L107" i="1"/>
  <c r="M103" i="1"/>
  <c r="L103" i="1"/>
  <c r="M99" i="1"/>
  <c r="L99" i="1"/>
  <c r="M95" i="1"/>
  <c r="L95" i="1"/>
  <c r="M83" i="1"/>
  <c r="L83" i="1"/>
  <c r="M79" i="1"/>
  <c r="L79" i="1"/>
  <c r="M67" i="1"/>
  <c r="L67" i="1"/>
  <c r="M63" i="1"/>
  <c r="L63" i="1"/>
  <c r="M59" i="1"/>
  <c r="L59" i="1"/>
  <c r="M51" i="1"/>
  <c r="L51" i="1"/>
  <c r="M47" i="1"/>
  <c r="L47" i="1"/>
  <c r="M43" i="1"/>
  <c r="L43" i="1"/>
  <c r="M39" i="1"/>
  <c r="L39" i="1"/>
  <c r="M35" i="1"/>
  <c r="L35" i="1"/>
  <c r="M31" i="1"/>
  <c r="L31" i="1"/>
  <c r="L19" i="1"/>
  <c r="M19" i="1"/>
  <c r="M15" i="1"/>
  <c r="L15" i="1"/>
  <c r="L11" i="1"/>
  <c r="M11" i="1"/>
  <c r="M7" i="1"/>
  <c r="L7" i="1"/>
  <c r="V10" i="1"/>
  <c r="V9" i="1"/>
  <c r="V8" i="1"/>
  <c r="V5" i="1"/>
  <c r="Q10" i="1"/>
  <c r="Q9" i="1"/>
  <c r="Q8" i="1"/>
  <c r="Q5" i="1"/>
  <c r="M148" i="1"/>
  <c r="L148" i="1"/>
  <c r="M100" i="1"/>
  <c r="L100" i="1"/>
  <c r="M124" i="1"/>
  <c r="L124" i="1"/>
  <c r="M28" i="1"/>
  <c r="L28" i="1"/>
  <c r="M4" i="1"/>
  <c r="L4" i="1"/>
  <c r="K51" i="1" l="1"/>
  <c r="H51" i="1"/>
  <c r="H41" i="1"/>
  <c r="H42" i="1"/>
  <c r="H43" i="1"/>
  <c r="H44" i="1"/>
  <c r="H45" i="1"/>
  <c r="H46" i="1"/>
  <c r="H47" i="1"/>
  <c r="H48" i="1"/>
  <c r="H49" i="1"/>
  <c r="H50" i="1"/>
  <c r="H4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2" i="1"/>
  <c r="H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K171" i="1"/>
  <c r="H171" i="1"/>
  <c r="F171" i="1"/>
  <c r="K170" i="1"/>
  <c r="H170" i="1"/>
  <c r="F170" i="1"/>
  <c r="I170" i="1" s="1"/>
  <c r="K169" i="1"/>
  <c r="H169" i="1"/>
  <c r="F169" i="1"/>
  <c r="I169" i="1" s="1"/>
  <c r="K168" i="1"/>
  <c r="H168" i="1"/>
  <c r="F168" i="1"/>
  <c r="K167" i="1"/>
  <c r="H167" i="1"/>
  <c r="F167" i="1"/>
  <c r="K166" i="1"/>
  <c r="H166" i="1"/>
  <c r="F166" i="1"/>
  <c r="I166" i="1" s="1"/>
  <c r="K165" i="1"/>
  <c r="H165" i="1"/>
  <c r="F165" i="1"/>
  <c r="K164" i="1"/>
  <c r="H164" i="1"/>
  <c r="F164" i="1"/>
  <c r="I164" i="1" s="1"/>
  <c r="K163" i="1"/>
  <c r="H163" i="1"/>
  <c r="F163" i="1"/>
  <c r="K162" i="1"/>
  <c r="H162" i="1"/>
  <c r="F162" i="1"/>
  <c r="I162" i="1" s="1"/>
  <c r="K161" i="1"/>
  <c r="H161" i="1"/>
  <c r="F161" i="1"/>
  <c r="I161" i="1" s="1"/>
  <c r="K160" i="1"/>
  <c r="H160" i="1"/>
  <c r="F160" i="1"/>
  <c r="K159" i="1"/>
  <c r="H159" i="1"/>
  <c r="F159" i="1"/>
  <c r="K158" i="1"/>
  <c r="H158" i="1"/>
  <c r="F158" i="1"/>
  <c r="I158" i="1" s="1"/>
  <c r="K157" i="1"/>
  <c r="H157" i="1"/>
  <c r="F157" i="1"/>
  <c r="I157" i="1" s="1"/>
  <c r="K156" i="1"/>
  <c r="H156" i="1"/>
  <c r="F156" i="1"/>
  <c r="K155" i="1"/>
  <c r="H155" i="1"/>
  <c r="F155" i="1"/>
  <c r="K154" i="1"/>
  <c r="H154" i="1"/>
  <c r="F154" i="1"/>
  <c r="I154" i="1" s="1"/>
  <c r="K153" i="1"/>
  <c r="H153" i="1"/>
  <c r="F153" i="1"/>
  <c r="I153" i="1" s="1"/>
  <c r="K152" i="1"/>
  <c r="H152" i="1"/>
  <c r="F152" i="1"/>
  <c r="K151" i="1"/>
  <c r="H151" i="1"/>
  <c r="F151" i="1"/>
  <c r="K150" i="1"/>
  <c r="H150" i="1"/>
  <c r="F150" i="1"/>
  <c r="I150" i="1" s="1"/>
  <c r="K149" i="1"/>
  <c r="H149" i="1"/>
  <c r="F149" i="1"/>
  <c r="I149" i="1" s="1"/>
  <c r="K148" i="1"/>
  <c r="H148" i="1"/>
  <c r="F148" i="1"/>
  <c r="K99" i="1"/>
  <c r="H99" i="1"/>
  <c r="F99" i="1"/>
  <c r="K98" i="1"/>
  <c r="H98" i="1"/>
  <c r="F98" i="1"/>
  <c r="K97" i="1"/>
  <c r="H97" i="1"/>
  <c r="F97" i="1"/>
  <c r="K96" i="1"/>
  <c r="H96" i="1"/>
  <c r="F96" i="1"/>
  <c r="K95" i="1"/>
  <c r="H95" i="1"/>
  <c r="F95" i="1"/>
  <c r="K94" i="1"/>
  <c r="H94" i="1"/>
  <c r="F94" i="1"/>
  <c r="I94" i="1" s="1"/>
  <c r="K93" i="1"/>
  <c r="H93" i="1"/>
  <c r="F93" i="1"/>
  <c r="K92" i="1"/>
  <c r="H92" i="1"/>
  <c r="F92" i="1"/>
  <c r="K91" i="1"/>
  <c r="H91" i="1"/>
  <c r="F91" i="1"/>
  <c r="K90" i="1"/>
  <c r="H90" i="1"/>
  <c r="F90" i="1"/>
  <c r="K89" i="1"/>
  <c r="M91" i="1" s="1"/>
  <c r="H89" i="1"/>
  <c r="F89" i="1"/>
  <c r="K88" i="1"/>
  <c r="H88" i="1"/>
  <c r="F88" i="1"/>
  <c r="K87" i="1"/>
  <c r="H87" i="1"/>
  <c r="F87" i="1"/>
  <c r="K86" i="1"/>
  <c r="H86" i="1"/>
  <c r="F86" i="1"/>
  <c r="K85" i="1"/>
  <c r="H85" i="1"/>
  <c r="F85" i="1"/>
  <c r="K84" i="1"/>
  <c r="H84" i="1"/>
  <c r="F84" i="1"/>
  <c r="K83" i="1"/>
  <c r="H83" i="1"/>
  <c r="F83" i="1"/>
  <c r="K82" i="1"/>
  <c r="H82" i="1"/>
  <c r="F82" i="1"/>
  <c r="K81" i="1"/>
  <c r="H81" i="1"/>
  <c r="F81" i="1"/>
  <c r="K80" i="1"/>
  <c r="H80" i="1"/>
  <c r="F80" i="1"/>
  <c r="K79" i="1"/>
  <c r="H79" i="1"/>
  <c r="F79" i="1"/>
  <c r="K78" i="1"/>
  <c r="H78" i="1"/>
  <c r="F78" i="1"/>
  <c r="K77" i="1"/>
  <c r="H77" i="1"/>
  <c r="F77" i="1"/>
  <c r="K76" i="1"/>
  <c r="H76" i="1"/>
  <c r="F76" i="1"/>
  <c r="K50" i="1"/>
  <c r="F50" i="1"/>
  <c r="I50" i="1" s="1"/>
  <c r="K49" i="1"/>
  <c r="F49" i="1"/>
  <c r="K48" i="1"/>
  <c r="F48" i="1"/>
  <c r="K47" i="1"/>
  <c r="F47" i="1"/>
  <c r="K46" i="1"/>
  <c r="F46" i="1"/>
  <c r="K45" i="1"/>
  <c r="F45" i="1"/>
  <c r="K44" i="1"/>
  <c r="F44" i="1"/>
  <c r="K43" i="1"/>
  <c r="F43" i="1"/>
  <c r="K42" i="1"/>
  <c r="F42" i="1"/>
  <c r="I42" i="1" s="1"/>
  <c r="K41" i="1"/>
  <c r="F41" i="1"/>
  <c r="K40" i="1"/>
  <c r="F40" i="1"/>
  <c r="K39" i="1"/>
  <c r="H39" i="1"/>
  <c r="F39" i="1"/>
  <c r="K38" i="1"/>
  <c r="H38" i="1"/>
  <c r="F38" i="1"/>
  <c r="K37" i="1"/>
  <c r="H37" i="1"/>
  <c r="F37" i="1"/>
  <c r="K36" i="1"/>
  <c r="H36" i="1"/>
  <c r="F36" i="1"/>
  <c r="K35" i="1"/>
  <c r="H35" i="1"/>
  <c r="F35" i="1"/>
  <c r="K34" i="1"/>
  <c r="H34" i="1"/>
  <c r="F34" i="1"/>
  <c r="K33" i="1"/>
  <c r="H33" i="1"/>
  <c r="F33" i="1"/>
  <c r="K32" i="1"/>
  <c r="H32" i="1"/>
  <c r="F32" i="1"/>
  <c r="K31" i="1"/>
  <c r="H31" i="1"/>
  <c r="F31" i="1"/>
  <c r="K30" i="1"/>
  <c r="H30" i="1"/>
  <c r="F30" i="1"/>
  <c r="K29" i="1"/>
  <c r="H29" i="1"/>
  <c r="F29" i="1"/>
  <c r="K28" i="1"/>
  <c r="H28" i="1"/>
  <c r="F28" i="1"/>
  <c r="F143" i="1"/>
  <c r="H143" i="1"/>
  <c r="K143" i="1"/>
  <c r="F144" i="1"/>
  <c r="H144" i="1"/>
  <c r="K144" i="1"/>
  <c r="F145" i="1"/>
  <c r="H145" i="1"/>
  <c r="K145" i="1"/>
  <c r="F146" i="1"/>
  <c r="H146" i="1"/>
  <c r="K146" i="1"/>
  <c r="F147" i="1"/>
  <c r="H147" i="1"/>
  <c r="K147" i="1"/>
  <c r="M76" i="1" l="1"/>
  <c r="V7" i="1" s="1"/>
  <c r="M87" i="1"/>
  <c r="I144" i="1"/>
  <c r="I98" i="1"/>
  <c r="I96" i="1"/>
  <c r="I92" i="1"/>
  <c r="I88" i="1"/>
  <c r="I86" i="1"/>
  <c r="I84" i="1"/>
  <c r="I78" i="1"/>
  <c r="I76" i="1"/>
  <c r="I44" i="1"/>
  <c r="I48" i="1"/>
  <c r="I40" i="1"/>
  <c r="I38" i="1"/>
  <c r="I36" i="1"/>
  <c r="I34" i="1"/>
  <c r="I32" i="1"/>
  <c r="I30" i="1"/>
  <c r="I28" i="1"/>
  <c r="I165" i="1"/>
  <c r="I168" i="1"/>
  <c r="I163" i="1"/>
  <c r="I167" i="1"/>
  <c r="I171" i="1"/>
  <c r="I159" i="1"/>
  <c r="I152" i="1"/>
  <c r="I151" i="1"/>
  <c r="I155" i="1"/>
  <c r="I160" i="1"/>
  <c r="I156" i="1"/>
  <c r="I81" i="1"/>
  <c r="I148" i="1"/>
  <c r="I79" i="1"/>
  <c r="I83" i="1"/>
  <c r="I87" i="1"/>
  <c r="I91" i="1"/>
  <c r="I95" i="1"/>
  <c r="I99" i="1"/>
  <c r="I90" i="1"/>
  <c r="I147" i="1"/>
  <c r="I77" i="1"/>
  <c r="I85" i="1"/>
  <c r="I89" i="1"/>
  <c r="L91" i="1" s="1"/>
  <c r="I93" i="1"/>
  <c r="I97" i="1"/>
  <c r="I80" i="1"/>
  <c r="I82" i="1"/>
  <c r="I31" i="1"/>
  <c r="I35" i="1"/>
  <c r="I39" i="1"/>
  <c r="I43" i="1"/>
  <c r="I47" i="1"/>
  <c r="I46" i="1"/>
  <c r="I29" i="1"/>
  <c r="I33" i="1"/>
  <c r="I37" i="1"/>
  <c r="I41" i="1"/>
  <c r="I45" i="1"/>
  <c r="I49" i="1"/>
  <c r="I143" i="1"/>
  <c r="I145" i="1"/>
  <c r="I146" i="1"/>
  <c r="L87" i="1" l="1"/>
  <c r="L76" i="1"/>
  <c r="Q7" i="1" s="1"/>
  <c r="H142" i="1"/>
  <c r="K142" i="1"/>
  <c r="F142" i="1"/>
  <c r="K141" i="1"/>
  <c r="H141" i="1"/>
  <c r="F141" i="1"/>
  <c r="K140" i="1"/>
  <c r="H140" i="1"/>
  <c r="F140" i="1"/>
  <c r="K139" i="1"/>
  <c r="H139" i="1"/>
  <c r="F139" i="1"/>
  <c r="K138" i="1"/>
  <c r="H138" i="1"/>
  <c r="F138" i="1"/>
  <c r="K137" i="1"/>
  <c r="H137" i="1"/>
  <c r="F137" i="1"/>
  <c r="K136" i="1"/>
  <c r="H136" i="1"/>
  <c r="F136" i="1"/>
  <c r="K135" i="1"/>
  <c r="H135" i="1"/>
  <c r="F135" i="1"/>
  <c r="K134" i="1"/>
  <c r="H134" i="1"/>
  <c r="F134" i="1"/>
  <c r="K133" i="1"/>
  <c r="H133" i="1"/>
  <c r="F133" i="1"/>
  <c r="K132" i="1"/>
  <c r="H132" i="1"/>
  <c r="F132" i="1"/>
  <c r="K131" i="1"/>
  <c r="H131" i="1"/>
  <c r="F131" i="1"/>
  <c r="K130" i="1"/>
  <c r="H130" i="1"/>
  <c r="F130" i="1"/>
  <c r="K129" i="1"/>
  <c r="H129" i="1"/>
  <c r="F129" i="1"/>
  <c r="K128" i="1"/>
  <c r="H128" i="1"/>
  <c r="F128" i="1"/>
  <c r="K127" i="1"/>
  <c r="H127" i="1"/>
  <c r="F127" i="1"/>
  <c r="K126" i="1"/>
  <c r="H126" i="1"/>
  <c r="F126" i="1"/>
  <c r="K125" i="1"/>
  <c r="H125" i="1"/>
  <c r="F125" i="1"/>
  <c r="K124" i="1"/>
  <c r="H124" i="1"/>
  <c r="F124" i="1"/>
  <c r="K107" i="1"/>
  <c r="H107" i="1"/>
  <c r="F107" i="1"/>
  <c r="K106" i="1"/>
  <c r="H106" i="1"/>
  <c r="F106" i="1"/>
  <c r="K105" i="1"/>
  <c r="H105" i="1"/>
  <c r="F105" i="1"/>
  <c r="K104" i="1"/>
  <c r="H104" i="1"/>
  <c r="F104" i="1"/>
  <c r="K123" i="1"/>
  <c r="H123" i="1"/>
  <c r="F123" i="1"/>
  <c r="K122" i="1"/>
  <c r="H122" i="1"/>
  <c r="F122" i="1"/>
  <c r="K121" i="1"/>
  <c r="H121" i="1"/>
  <c r="F121" i="1"/>
  <c r="K120" i="1"/>
  <c r="H120" i="1"/>
  <c r="F120" i="1"/>
  <c r="K119" i="1"/>
  <c r="H119" i="1"/>
  <c r="F119" i="1"/>
  <c r="K118" i="1"/>
  <c r="H118" i="1"/>
  <c r="F118" i="1"/>
  <c r="K117" i="1"/>
  <c r="H117" i="1"/>
  <c r="F117" i="1"/>
  <c r="K116" i="1"/>
  <c r="H116" i="1"/>
  <c r="F116" i="1"/>
  <c r="K115" i="1"/>
  <c r="H115" i="1"/>
  <c r="F115" i="1"/>
  <c r="K114" i="1"/>
  <c r="H114" i="1"/>
  <c r="F114" i="1"/>
  <c r="K113" i="1"/>
  <c r="H113" i="1"/>
  <c r="F113" i="1"/>
  <c r="K112" i="1"/>
  <c r="H112" i="1"/>
  <c r="F112" i="1"/>
  <c r="K111" i="1"/>
  <c r="H111" i="1"/>
  <c r="F111" i="1"/>
  <c r="K110" i="1"/>
  <c r="H110" i="1"/>
  <c r="F110" i="1"/>
  <c r="K109" i="1"/>
  <c r="H109" i="1"/>
  <c r="F109" i="1"/>
  <c r="K108" i="1"/>
  <c r="H108" i="1"/>
  <c r="F108" i="1"/>
  <c r="K103" i="1"/>
  <c r="H103" i="1"/>
  <c r="F103" i="1"/>
  <c r="K102" i="1"/>
  <c r="H102" i="1"/>
  <c r="F102" i="1"/>
  <c r="K101" i="1"/>
  <c r="H101" i="1"/>
  <c r="F101" i="1"/>
  <c r="K100" i="1"/>
  <c r="H100" i="1"/>
  <c r="F100" i="1"/>
  <c r="K67" i="1"/>
  <c r="H67" i="1"/>
  <c r="K66" i="1"/>
  <c r="H66" i="1"/>
  <c r="K65" i="1"/>
  <c r="H65" i="1"/>
  <c r="K64" i="1"/>
  <c r="H64" i="1"/>
  <c r="K63" i="1"/>
  <c r="H63" i="1"/>
  <c r="K62" i="1"/>
  <c r="H62" i="1"/>
  <c r="I105" i="1" l="1"/>
  <c r="I133" i="1"/>
  <c r="I131" i="1"/>
  <c r="I137" i="1"/>
  <c r="I127" i="1"/>
  <c r="I63" i="1"/>
  <c r="I100" i="1"/>
  <c r="I125" i="1"/>
  <c r="I114" i="1"/>
  <c r="I118" i="1"/>
  <c r="I122" i="1"/>
  <c r="I106" i="1"/>
  <c r="I129" i="1"/>
  <c r="I134" i="1"/>
  <c r="I138" i="1"/>
  <c r="I141" i="1"/>
  <c r="I124" i="1"/>
  <c r="I132" i="1"/>
  <c r="I139" i="1"/>
  <c r="I126" i="1"/>
  <c r="I130" i="1"/>
  <c r="I140" i="1"/>
  <c r="I142" i="1"/>
  <c r="I107" i="1"/>
  <c r="I109" i="1"/>
  <c r="I111" i="1"/>
  <c r="I115" i="1"/>
  <c r="I119" i="1"/>
  <c r="I123" i="1"/>
  <c r="I102" i="1"/>
  <c r="I128" i="1"/>
  <c r="I135" i="1"/>
  <c r="I66" i="1"/>
  <c r="I103" i="1"/>
  <c r="I104" i="1"/>
  <c r="I136" i="1"/>
  <c r="I101" i="1"/>
  <c r="I113" i="1"/>
  <c r="I117" i="1"/>
  <c r="I112" i="1"/>
  <c r="I116" i="1"/>
  <c r="I120" i="1"/>
  <c r="I64" i="1"/>
  <c r="I108" i="1"/>
  <c r="I62" i="1"/>
  <c r="I110" i="1"/>
  <c r="I121" i="1"/>
  <c r="I67" i="1"/>
  <c r="I65" i="1"/>
  <c r="K61" i="1" l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K5" i="1"/>
  <c r="K4" i="1"/>
  <c r="H4" i="1"/>
  <c r="M55" i="1" l="1"/>
  <c r="M52" i="1"/>
  <c r="V6" i="1" s="1"/>
  <c r="V4" i="1"/>
  <c r="I59" i="1"/>
  <c r="I61" i="1"/>
  <c r="I60" i="1"/>
  <c r="I4" i="1"/>
  <c r="I52" i="1"/>
  <c r="I55" i="1"/>
  <c r="I54" i="1"/>
  <c r="I57" i="1"/>
  <c r="I5" i="1"/>
  <c r="I56" i="1"/>
  <c r="I58" i="1"/>
  <c r="I53" i="1"/>
  <c r="L55" i="1" l="1"/>
  <c r="L52" i="1"/>
  <c r="Q6" i="1" s="1"/>
  <c r="Q4" i="1"/>
</calcChain>
</file>

<file path=xl/sharedStrings.xml><?xml version="1.0" encoding="utf-8"?>
<sst xmlns="http://schemas.openxmlformats.org/spreadsheetml/2006/main" count="906" uniqueCount="58">
  <si>
    <t>name</t>
  </si>
  <si>
    <t>pixels</t>
  </si>
  <si>
    <t>length (mm)</t>
  </si>
  <si>
    <t>time</t>
  </si>
  <si>
    <t>latency (ms)</t>
  </si>
  <si>
    <t>NCV (m/s)</t>
  </si>
  <si>
    <t>amplitude (mV)</t>
  </si>
  <si>
    <t>Amp/gain (uV)</t>
  </si>
  <si>
    <t>ctrl</t>
  </si>
  <si>
    <t>avg NCV</t>
  </si>
  <si>
    <t>distal</t>
  </si>
  <si>
    <t>avg</t>
  </si>
  <si>
    <t>prox</t>
  </si>
  <si>
    <t>avg amp</t>
  </si>
  <si>
    <t>std.err</t>
  </si>
  <si>
    <t>st.dev</t>
  </si>
  <si>
    <t>NCV values</t>
  </si>
  <si>
    <t>amp</t>
  </si>
  <si>
    <t>Bortezomib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</si>
  <si>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</si>
  <si>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</si>
  <si>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</si>
  <si>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</si>
  <si>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</si>
  <si>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</si>
  <si>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</si>
  <si>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</si>
  <si>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</si>
  <si>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</si>
  <si>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</si>
  <si>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</si>
  <si>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</si>
  <si>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</si>
  <si>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</si>
  <si>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</si>
  <si>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</si>
  <si>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</si>
  <si>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</si>
  <si>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</si>
  <si>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</si>
  <si>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</si>
  <si>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</si>
  <si>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</si>
  <si>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bz</t>
  </si>
  <si>
    <t>1nM</t>
  </si>
  <si>
    <t>2nM</t>
  </si>
  <si>
    <t>5nM</t>
  </si>
  <si>
    <t>10nM</t>
  </si>
  <si>
    <t>Ctrl 1</t>
  </si>
  <si>
    <t>Ctrl 2</t>
  </si>
  <si>
    <t>1nM 1</t>
  </si>
  <si>
    <t>1nM 2</t>
  </si>
  <si>
    <t>Ctrl</t>
  </si>
  <si>
    <t>100nM</t>
  </si>
  <si>
    <t>1uM</t>
  </si>
  <si>
    <t>10uM</t>
  </si>
  <si>
    <t>dist</t>
  </si>
  <si>
    <t>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</si>
</sst>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color rgb="FF4A86E8"/>
      <name val="Arial"/>
      <family val="2"/>
    </font>
    <font>
      <sz val="10"/>
      <color rgb="FFFF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2" fillId="0" borderId="0" xfId="0" applyNumberFormat="1" applyFont="1" applyAlignment="1"/>
    <xf numFmtId="0" fontId="2" fillId="0" borderId="0" xfId="0" applyFont="1" applyAlignment="1"/>
    <xf numFmtId="164" fontId="3" fillId="0" borderId="0" xfId="0" applyNumberFormat="1" applyFont="1"/>
    <xf numFmtId="165" fontId="4" fillId="0" borderId="2" xfId="0" applyNumberFormat="1" applyFont="1" applyBorder="1"/>
    <xf numFmtId="0" fontId="4" fillId="0" borderId="2" xfId="0" applyFont="1" applyBorder="1"/>
    <xf numFmtId="164" fontId="3" fillId="0" borderId="0" xfId="0" applyNumberFormat="1" applyFont="1" applyBorder="1"/>
    <xf numFmtId="166" fontId="0" fillId="0" borderId="0" xfId="0" applyNumberFormat="1" applyFont="1" applyAlignment="1"/>
    <xf numFmtId="166" fontId="1" fillId="0" borderId="0" xfId="0" applyNumberFormat="1" applyFont="1"/>
    <xf numFmtId="166" fontId="1" fillId="0" borderId="1" xfId="0" applyNumberFormat="1" applyFont="1" applyBorder="1" applyAlignment="1"/>
    <xf numFmtId="166" fontId="1" fillId="0" borderId="0" xfId="0" applyNumberFormat="1" applyFont="1" applyAlignment="1"/>
    <xf numFmtId="166" fontId="3" fillId="0" borderId="0" xfId="0" applyNumberFormat="1" applyFont="1"/>
    <xf numFmtId="166" fontId="1" fillId="0" borderId="0" xfId="0" applyNumberFormat="1" applyFont="1" applyBorder="1" applyAlignment="1"/>
    <xf numFmtId="166" fontId="0" fillId="0" borderId="0" xfId="0" applyNumberFormat="1"/>
    <xf numFmtId="165" fontId="0" fillId="0" borderId="0" xfId="0" applyNumberFormat="1"/>
    <xf numFmtId="1" fontId="0" fillId="0" borderId="0" xfId="0" applyNumberFormat="1" applyFont="1" applyAlignment="1"/>
    <xf numFmtId="1" fontId="0" fillId="0" borderId="0" xfId="0" applyNumberFormat="1"/>
    <xf numFmtId="164" fontId="0" fillId="0" borderId="0" xfId="0" applyNumberFormat="1" applyFont="1" applyAlignment="1"/>
    <xf numFmtId="164" fontId="0" fillId="0" borderId="0" xfId="0" applyNumberFormat="1"/>
    <xf numFmtId="0" fontId="4" fillId="0" borderId="3" xfId="0" applyFont="1" applyBorder="1"/>
    <xf numFmtId="0" fontId="4" fillId="0" borderId="6" xfId="0" applyFont="1" applyBorder="1"/>
    <xf numFmtId="164" fontId="1" fillId="2" borderId="4" xfId="0" applyNumberFormat="1" applyFont="1" applyFill="1" applyBorder="1"/>
    <xf numFmtId="1" fontId="0" fillId="2" borderId="5" xfId="0" applyNumberFormat="1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11" xfId="0" applyNumberFormat="1" applyBorder="1"/>
    <xf numFmtId="1" fontId="0" fillId="0" borderId="10" xfId="0" applyNumberFormat="1" applyBorder="1"/>
    <xf numFmtId="1" fontId="0" fillId="0" borderId="0" xfId="0" applyNumberFormat="1" applyBorder="1"/>
    <xf numFmtId="0" fontId="1" fillId="0" borderId="12" xfId="0" applyFont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/>
    <xf numFmtId="0" fontId="0" fillId="0" borderId="12" xfId="0" applyBorder="1"/>
    <xf numFmtId="164" fontId="3" fillId="0" borderId="12" xfId="0" applyNumberFormat="1" applyFont="1" applyBorder="1"/>
    <xf numFmtId="166" fontId="1" fillId="0" borderId="12" xfId="0" applyNumberFormat="1" applyFont="1" applyBorder="1" applyAlignment="1"/>
    <xf numFmtId="166" fontId="3" fillId="0" borderId="12" xfId="0" applyNumberFormat="1" applyFont="1" applyBorder="1"/>
    <xf numFmtId="165" fontId="4" fillId="0" borderId="13" xfId="0" applyNumberFormat="1" applyFont="1" applyBorder="1"/>
    <xf numFmtId="0" fontId="4" fillId="0" borderId="13" xfId="0" applyFont="1" applyBorder="1"/>
    <xf numFmtId="0" fontId="0" fillId="0" borderId="0" xfId="0" applyFont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2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5" xfId="0" applyFont="1" applyBorder="1"/>
    <xf numFmtId="166" fontId="3" fillId="0" borderId="14" xfId="0" applyNumberFormat="1" applyFont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right"/>
    </xf>
    <xf numFmtId="166" fontId="3" fillId="0" borderId="0" xfId="0" applyNumberFormat="1" applyFont="1" applyBorder="1"/>
    <xf numFmtId="0" fontId="1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 7</a:t>
            </a:r>
            <a:r>
              <a:rPr lang="en-US" baseline="0"/>
              <a:t> days, Avg NCV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57049539500016"/>
          <c:y val="0.18818652943833691"/>
          <c:w val="0.70987407291484128"/>
          <c:h val="0.70441386158327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'bz 7d'!$R$4:$R$7</c:f>
                <c:numCache>
                  <c:formatCode>General</c:formatCode>
                  <c:ptCount val="4"/>
                </c:numCache>
              </c:numRef>
            </c:plus>
            <c:minus>
              <c:numRef>
                <c:f>'bz 7d'!$R$4:$R$7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'bz 7d'!$P$4:$P$10</c:f>
              <c:strCache>
                <c:ptCount val="7"/>
                <c:pt idx="0">
                  <c:v>Ctrl 1</c:v>
                </c:pt>
                <c:pt idx="1">
                  <c:v>Ctrl 2</c:v>
                </c:pt>
                <c:pt idx="2">
                  <c:v>1nM 1</c:v>
                </c:pt>
                <c:pt idx="3">
                  <c:v>1nM 2</c:v>
                </c:pt>
                <c:pt idx="4">
                  <c:v>2nM</c:v>
                </c:pt>
                <c:pt idx="5">
                  <c:v>5nM</c:v>
                </c:pt>
                <c:pt idx="6">
                  <c:v>10nM</c:v>
                </c:pt>
              </c:strCache>
            </c:strRef>
          </c:cat>
          <c:val>
            <c:numRef>
              <c:f>'bz 7d'!$Q$4:$Q$10</c:f>
              <c:numCache>
                <c:formatCode>#,##0.000</c:formatCode>
                <c:ptCount val="7"/>
                <c:pt idx="0">
                  <c:v>0.26216286915645087</c:v>
                </c:pt>
                <c:pt idx="1">
                  <c:v>0.33379009815251892</c:v>
                </c:pt>
                <c:pt idx="2">
                  <c:v>0.29763783648083264</c:v>
                </c:pt>
                <c:pt idx="3">
                  <c:v>0.39656859292243624</c:v>
                </c:pt>
                <c:pt idx="4">
                  <c:v>0.41161823071476117</c:v>
                </c:pt>
                <c:pt idx="5">
                  <c:v>0.36723047617197441</c:v>
                </c:pt>
                <c:pt idx="6">
                  <c:v>2.2050624010602083E-2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0-426E-8BC7-95AAE3A4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 7</a:t>
            </a:r>
            <a:r>
              <a:rPr lang="en-US" baseline="0"/>
              <a:t> days, Prox vs Distal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4923562426884"/>
          <c:y val="0.1515244902787927"/>
          <c:w val="0.72069533268557251"/>
          <c:h val="0.6607084265278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'bz 7d'!$T$3</c:f>
              <c:strCache>
                <c:ptCount val="1"/>
                <c:pt idx="0">
                  <c:v>prox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'bz 7d'!$P$4:$P$7</c:f>
              <c:strCache>
                <c:ptCount val="4"/>
                <c:pt idx="0">
                  <c:v>Ctrl 1</c:v>
                </c:pt>
                <c:pt idx="1">
                  <c:v>Ctrl 2</c:v>
                </c:pt>
                <c:pt idx="2">
                  <c:v>1nM 1</c:v>
                </c:pt>
                <c:pt idx="3">
                  <c:v>1nM 2</c:v>
                </c:pt>
              </c:strCache>
            </c:strRef>
          </c:cat>
          <c:val>
            <c:numRef>
              <c:f>'bz 7d'!$T$4:$T$7</c:f>
              <c:numCache>
                <c:formatCode>#,##0.000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4A5-4CFE-992F-D4B6BEEE44D5}"/>
            </c:ext>
          </c:extLst>
        </c:ser>
        <c:ser>
          <c:idx val="1"/>
          <c:order val="1"/>
          <c:tx>
            <c:strRef>
              <c:f>'bz 7d'!$U$3</c:f>
              <c:strCache>
                <c:ptCount val="1"/>
                <c:pt idx="0">
                  <c:v>distal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'bz 7d'!$U$4:$U$7</c:f>
              <c:numCache>
                <c:formatCode>#,##0.000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4A5-4CFE-992F-D4B6BEEE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 7</a:t>
            </a:r>
            <a:r>
              <a:rPr lang="en-US" baseline="0"/>
              <a:t> days, Avg Amplitude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57049539500016"/>
          <c:y val="0.18818652943833691"/>
          <c:w val="0.70987407291484128"/>
          <c:h val="0.70441386158327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'bz 7d'!$W$4:$W$7</c:f>
                <c:numCache>
                  <c:formatCode>General</c:formatCode>
                  <c:ptCount val="4"/>
                </c:numCache>
              </c:numRef>
            </c:plus>
            <c:minus>
              <c:numRef>
                <c:f>'bz 7d'!$W$4:$W$7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'bz 7d'!$P$4:$P$10</c:f>
              <c:strCache>
                <c:ptCount val="7"/>
                <c:pt idx="0">
                  <c:v>Ctrl 1</c:v>
                </c:pt>
                <c:pt idx="1">
                  <c:v>Ctrl 2</c:v>
                </c:pt>
                <c:pt idx="2">
                  <c:v>1nM 1</c:v>
                </c:pt>
                <c:pt idx="3">
                  <c:v>1nM 2</c:v>
                </c:pt>
                <c:pt idx="4">
                  <c:v>2nM</c:v>
                </c:pt>
                <c:pt idx="5">
                  <c:v>5nM</c:v>
                </c:pt>
                <c:pt idx="6">
                  <c:v>10nM</c:v>
                </c:pt>
              </c:strCache>
            </c:strRef>
          </c:cat>
          <c:val>
            <c:numRef>
              <c:f>'bz 7d'!$V$4:$V$10</c:f>
              <c:numCache>
                <c:formatCode>0</c:formatCode>
                <c:ptCount val="7"/>
                <c:pt idx="0">
                  <c:v>66.875</c:v>
                </c:pt>
                <c:pt idx="1">
                  <c:v>90</c:v>
                </c:pt>
                <c:pt idx="2">
                  <c:v>116.875</c:v>
                </c:pt>
                <c:pt idx="3">
                  <c:v>102.91666666666667</c:v>
                </c:pt>
                <c:pt idx="4">
                  <c:v>96.666666666666671</c:v>
                </c:pt>
                <c:pt idx="5">
                  <c:v>115</c:v>
                </c:pt>
                <c:pt idx="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0-409C-8B3F-F1E2C2BE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 7</a:t>
            </a:r>
            <a:r>
              <a:rPr lang="en-US" baseline="0"/>
              <a:t> days, Avg NCV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57049539500016"/>
          <c:y val="0.18818652943833691"/>
          <c:w val="0.70987407291484128"/>
          <c:h val="0.70441386158327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'bz 7d'!$R$4:$R$7</c:f>
                <c:numCache>
                  <c:formatCode>General</c:formatCode>
                  <c:ptCount val="4"/>
                </c:numCache>
              </c:numRef>
            </c:plus>
            <c:minus>
              <c:numRef>
                <c:f>'bz 7d'!$R$4:$R$7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'bz 7d'!$P$41:$P$48</c:f>
              <c:strCache>
                <c:ptCount val="8"/>
                <c:pt idx="0">
                  <c:v>Ctrl</c:v>
                </c:pt>
                <c:pt idx="1">
                  <c:v>1nM</c:v>
                </c:pt>
                <c:pt idx="2">
                  <c:v>2nM</c:v>
                </c:pt>
                <c:pt idx="3">
                  <c:v>5nM</c:v>
                </c:pt>
                <c:pt idx="4">
                  <c:v>10nM</c:v>
                </c:pt>
                <c:pt idx="5">
                  <c:v>100nM</c:v>
                </c:pt>
                <c:pt idx="6">
                  <c:v>1uM</c:v>
                </c:pt>
                <c:pt idx="7">
                  <c:v>10uM</c:v>
                </c:pt>
              </c:strCache>
            </c:strRef>
          </c:cat>
          <c:val>
            <c:numRef>
              <c:f>'bz 7d'!$Q$41:$Q$48</c:f>
              <c:numCache>
                <c:formatCode>#,##0.000</c:formatCode>
                <c:ptCount val="8"/>
                <c:pt idx="0">
                  <c:v>0.30440456830797818</c:v>
                </c:pt>
                <c:pt idx="1">
                  <c:v>0.35699629034579478</c:v>
                </c:pt>
                <c:pt idx="2">
                  <c:v>0.41161823071476117</c:v>
                </c:pt>
                <c:pt idx="3">
                  <c:v>0.36723047617197441</c:v>
                </c:pt>
                <c:pt idx="4">
                  <c:v>2.2050624010602083E-2</c:v>
                </c:pt>
                <c:pt idx="5" formatCode="General">
                  <c:v>3.0000000000000001E-3</c:v>
                </c:pt>
                <c:pt idx="6" formatCode="General">
                  <c:v>3.0000000000000001E-3</c:v>
                </c:pt>
                <c:pt idx="7" formatCode="General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E-4590-814E-0A9CF649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 7</a:t>
            </a:r>
            <a:r>
              <a:rPr lang="en-US" baseline="0"/>
              <a:t> days, Prox vs Distal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4923562426884"/>
          <c:y val="0.1515244902787927"/>
          <c:w val="0.72069533268557251"/>
          <c:h val="0.6607084265278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'bz 7d'!$T$3</c:f>
              <c:strCache>
                <c:ptCount val="1"/>
                <c:pt idx="0">
                  <c:v>prox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'bz 7d'!$P$4:$P$7</c:f>
              <c:strCache>
                <c:ptCount val="4"/>
                <c:pt idx="0">
                  <c:v>Ctrl 1</c:v>
                </c:pt>
                <c:pt idx="1">
                  <c:v>Ctrl 2</c:v>
                </c:pt>
                <c:pt idx="2">
                  <c:v>1nM 1</c:v>
                </c:pt>
                <c:pt idx="3">
                  <c:v>1nM 2</c:v>
                </c:pt>
              </c:strCache>
            </c:strRef>
          </c:cat>
          <c:val>
            <c:numRef>
              <c:f>'bz 7d'!$T$4:$T$7</c:f>
              <c:numCache>
                <c:formatCode>#,##0.000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D01-492B-8043-16853DAAB41C}"/>
            </c:ext>
          </c:extLst>
        </c:ser>
        <c:ser>
          <c:idx val="1"/>
          <c:order val="1"/>
          <c:tx>
            <c:strRef>
              <c:f>'bz 7d'!$U$3</c:f>
              <c:strCache>
                <c:ptCount val="1"/>
                <c:pt idx="0">
                  <c:v>distal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'bz 7d'!$U$4:$U$7</c:f>
              <c:numCache>
                <c:formatCode>#,##0.000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CD01-492B-8043-16853DAA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 7</a:t>
            </a:r>
            <a:r>
              <a:rPr lang="en-US" baseline="0"/>
              <a:t> days, Avg Amplitude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57049539500016"/>
          <c:y val="0.18818652943833691"/>
          <c:w val="0.70987407291484128"/>
          <c:h val="0.70441386158327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'bz 7d'!$W$4:$W$7</c:f>
                <c:numCache>
                  <c:formatCode>General</c:formatCode>
                  <c:ptCount val="4"/>
                </c:numCache>
              </c:numRef>
            </c:plus>
            <c:minus>
              <c:numRef>
                <c:f>'bz 7d'!$W$4:$W$7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'bz 7d'!$P$41:$P$48</c:f>
              <c:strCache>
                <c:ptCount val="8"/>
                <c:pt idx="0">
                  <c:v>Ctrl</c:v>
                </c:pt>
                <c:pt idx="1">
                  <c:v>1nM</c:v>
                </c:pt>
                <c:pt idx="2">
                  <c:v>2nM</c:v>
                </c:pt>
                <c:pt idx="3">
                  <c:v>5nM</c:v>
                </c:pt>
                <c:pt idx="4">
                  <c:v>10nM</c:v>
                </c:pt>
                <c:pt idx="5">
                  <c:v>100nM</c:v>
                </c:pt>
                <c:pt idx="6">
                  <c:v>1uM</c:v>
                </c:pt>
                <c:pt idx="7">
                  <c:v>10uM</c:v>
                </c:pt>
              </c:strCache>
            </c:strRef>
          </c:cat>
          <c:val>
            <c:numRef>
              <c:f>'bz 7d'!$V$41:$V$48</c:f>
              <c:numCache>
                <c:formatCode>#,##0.000</c:formatCode>
                <c:ptCount val="8"/>
                <c:pt idx="0">
                  <c:v>80.75</c:v>
                </c:pt>
                <c:pt idx="1">
                  <c:v>108.5</c:v>
                </c:pt>
                <c:pt idx="2">
                  <c:v>96.666666666666671</c:v>
                </c:pt>
                <c:pt idx="3">
                  <c:v>115</c:v>
                </c:pt>
                <c:pt idx="4">
                  <c:v>6.666666666666667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A-4AD5-8D89-01A52FB7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39123</xdr:colOff>
      <xdr:row>12</xdr:row>
      <xdr:rowOff>59531</xdr:rowOff>
    </xdr:from>
    <xdr:to>
      <xdr:col>20</xdr:col>
      <xdr:colOff>130970</xdr:colOff>
      <xdr:row>30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69C42-927E-4FC3-9E77-AE7FB1C3F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154781</xdr:colOff>
      <xdr:row>12</xdr:row>
      <xdr:rowOff>59528</xdr:rowOff>
    </xdr:from>
    <xdr:to>
      <xdr:col>26</xdr:col>
      <xdr:colOff>583405</xdr:colOff>
      <xdr:row>31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F6F58-5D7B-4C23-851D-DCAEE78B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12</xdr:row>
      <xdr:rowOff>0</xdr:rowOff>
    </xdr:from>
    <xdr:to>
      <xdr:col>33</xdr:col>
      <xdr:colOff>119062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A6D8F-2845-4068-9ED9-EEBE7830C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254000</xdr:colOff>
      <xdr:row>49</xdr:row>
      <xdr:rowOff>59531</xdr:rowOff>
    </xdr:from>
    <xdr:to>
      <xdr:col>20</xdr:col>
      <xdr:colOff>130971</xdr:colOff>
      <xdr:row>68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790D4A-65D6-4083-B63C-F44AADF2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154781</xdr:colOff>
      <xdr:row>49</xdr:row>
      <xdr:rowOff>59528</xdr:rowOff>
    </xdr:from>
    <xdr:to>
      <xdr:col>26</xdr:col>
      <xdr:colOff>583405</xdr:colOff>
      <xdr:row>68</xdr:row>
      <xdr:rowOff>178593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A77BDC-5D86-4B53-99D2-628491D43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49</xdr:row>
      <xdr:rowOff>0</xdr:rowOff>
    </xdr:from>
    <xdr:to>
      <xdr:col>33</xdr:col>
      <xdr:colOff>119062</xdr:colOff>
      <xdr:row>68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27FC5D-2366-4BAA-B834-79A71C44C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abSelected="1" topLeftCell="A129" zoomScaleNormal="100" workbookViewId="0">
      <selection activeCell="L148" sqref="L148:M148"/>
    </sheetView>
  </sheetViews>
  <sheetFormatPr defaultRowHeight="14.5" x14ac:dyDescent="0.35"/>
  <cols>
    <col min="2" max="2" width="4.81640625" style="38" customWidth="1"/>
    <col min="3" max="3" width="7" style="50" customWidth="1"/>
    <col min="4" max="4" width="7.1796875" style="38" customWidth="1"/>
    <col min="7" max="8" width="9.1796875" style="19"/>
    <col min="11" max="11" width="15.7265625" customWidth="1"/>
    <col min="12" max="12" width="9.1796875" style="24"/>
    <col min="13" max="13" width="13" style="22" bestFit="1" customWidth="1"/>
    <col min="19" max="19" width="11.26953125" customWidth="1"/>
    <col min="20" max="20" width="12.7265625" customWidth="1"/>
  </cols>
  <sheetData>
    <row r="1" spans="1:23" x14ac:dyDescent="0.35">
      <c r="A1" s="1" t="s">
        <v>18</v>
      </c>
      <c r="B1" s="47"/>
      <c r="D1" s="47"/>
      <c r="E1" s="1"/>
      <c r="F1" s="2"/>
      <c r="G1" s="13"/>
      <c r="H1" s="14"/>
      <c r="I1" s="3"/>
      <c r="J1" s="1"/>
      <c r="K1" s="1"/>
      <c r="L1" s="23"/>
      <c r="M1" s="21"/>
      <c r="N1" s="1"/>
      <c r="O1" s="1"/>
    </row>
    <row r="2" spans="1:23" x14ac:dyDescent="0.35">
      <c r="C2" s="51"/>
      <c r="D2" s="47"/>
      <c r="E2" s="1"/>
      <c r="F2" s="2"/>
      <c r="G2" s="13"/>
      <c r="H2" s="14"/>
      <c r="I2" s="3"/>
      <c r="J2" s="1"/>
      <c r="K2" s="1"/>
      <c r="L2" s="23"/>
      <c r="M2" s="21"/>
      <c r="N2" s="1"/>
      <c r="O2" s="1"/>
      <c r="P2" t="s">
        <v>16</v>
      </c>
    </row>
    <row r="3" spans="1:23" ht="15" thickBot="1" x14ac:dyDescent="0.4">
      <c r="B3" s="65" t="s">
        <v>0</v>
      </c>
      <c r="C3" s="65"/>
      <c r="D3" s="65"/>
      <c r="E3" s="5" t="s">
        <v>1</v>
      </c>
      <c r="F3" s="6" t="s">
        <v>2</v>
      </c>
      <c r="G3" s="15" t="s">
        <v>3</v>
      </c>
      <c r="H3" s="15" t="s">
        <v>4</v>
      </c>
      <c r="I3" s="7" t="s">
        <v>5</v>
      </c>
      <c r="J3" s="5" t="s">
        <v>6</v>
      </c>
      <c r="K3" s="8" t="s">
        <v>7</v>
      </c>
      <c r="L3" s="23" t="s">
        <v>9</v>
      </c>
      <c r="M3" s="21" t="s">
        <v>13</v>
      </c>
      <c r="N3" s="1"/>
      <c r="O3" s="1"/>
      <c r="Q3" s="29" t="s">
        <v>11</v>
      </c>
      <c r="R3" s="30" t="s">
        <v>15</v>
      </c>
      <c r="S3" s="31" t="s">
        <v>14</v>
      </c>
      <c r="T3" t="s">
        <v>12</v>
      </c>
      <c r="U3" t="s">
        <v>10</v>
      </c>
      <c r="V3" s="29" t="s">
        <v>17</v>
      </c>
      <c r="W3" s="31" t="s">
        <v>15</v>
      </c>
    </row>
    <row r="4" spans="1:23" ht="15" thickBot="1" x14ac:dyDescent="0.4">
      <c r="A4" s="40">
        <v>43160</v>
      </c>
      <c r="B4" s="38" t="s">
        <v>8</v>
      </c>
      <c r="C4" s="51"/>
      <c r="D4" s="39" t="s">
        <v>19</v>
      </c>
      <c r="E4">
        <v>1239</v>
      </c>
      <c r="F4" s="9">
        <f t="shared" ref="F4:F19" si="0">E4/450</f>
        <v>2.7533333333333334</v>
      </c>
      <c r="G4" s="16">
        <v>50.8</v>
      </c>
      <c r="H4" s="17">
        <f>G4-40</f>
        <v>10.799999999999997</v>
      </c>
      <c r="I4" s="10">
        <f t="shared" ref="I4:I19" si="1">F4/H4</f>
        <v>0.25493827160493837</v>
      </c>
      <c r="J4" s="4">
        <v>2.5</v>
      </c>
      <c r="K4" s="25">
        <f t="shared" ref="K4:K19" si="2">J4/50*1000</f>
        <v>50</v>
      </c>
      <c r="L4" s="27">
        <f>AVERAGE(I4:I27)</f>
        <v>0.26216286915645087</v>
      </c>
      <c r="M4" s="28">
        <f>AVERAGE(K4:K27)</f>
        <v>66.875</v>
      </c>
      <c r="N4" s="1"/>
      <c r="O4" s="1"/>
      <c r="P4" s="1" t="s">
        <v>48</v>
      </c>
      <c r="Q4" s="32">
        <f>L4</f>
        <v>0.26216286915645087</v>
      </c>
      <c r="R4" s="33"/>
      <c r="S4" s="34"/>
      <c r="T4" s="20"/>
      <c r="U4" s="20"/>
      <c r="V4" s="35">
        <f>M4</f>
        <v>66.875</v>
      </c>
      <c r="W4" s="34"/>
    </row>
    <row r="5" spans="1:23" x14ac:dyDescent="0.35">
      <c r="B5" s="38" t="s">
        <v>8</v>
      </c>
      <c r="C5" s="51"/>
      <c r="D5" s="39" t="s">
        <v>20</v>
      </c>
      <c r="E5">
        <v>372</v>
      </c>
      <c r="F5" s="9">
        <f t="shared" si="0"/>
        <v>0.82666666666666666</v>
      </c>
      <c r="G5" s="16">
        <v>44</v>
      </c>
      <c r="H5" s="17">
        <f t="shared" ref="H5:H19" si="3">G5-40</f>
        <v>4</v>
      </c>
      <c r="I5" s="10">
        <f t="shared" si="1"/>
        <v>0.20666666666666667</v>
      </c>
      <c r="J5" s="4">
        <v>3</v>
      </c>
      <c r="K5" s="11">
        <f t="shared" si="2"/>
        <v>60</v>
      </c>
      <c r="L5" s="23"/>
      <c r="M5" s="23"/>
      <c r="N5" s="1"/>
      <c r="O5" s="1"/>
      <c r="P5" s="1" t="s">
        <v>49</v>
      </c>
      <c r="Q5" s="32">
        <f>L28</f>
        <v>0.33379009815251892</v>
      </c>
      <c r="R5" s="33"/>
      <c r="S5" s="34"/>
      <c r="T5" s="20"/>
      <c r="U5" s="20"/>
      <c r="V5" s="35">
        <f>M28</f>
        <v>90</v>
      </c>
      <c r="W5" s="34"/>
    </row>
    <row r="6" spans="1:23" x14ac:dyDescent="0.35">
      <c r="B6" s="38" t="s">
        <v>8</v>
      </c>
      <c r="C6" s="51"/>
      <c r="D6" s="39" t="s">
        <v>21</v>
      </c>
      <c r="E6">
        <v>1752</v>
      </c>
      <c r="F6" s="9">
        <f t="shared" si="0"/>
        <v>3.8933333333333335</v>
      </c>
      <c r="G6" s="16">
        <v>54.8</v>
      </c>
      <c r="H6" s="17">
        <f t="shared" si="3"/>
        <v>14.799999999999997</v>
      </c>
      <c r="I6" s="10">
        <f t="shared" si="1"/>
        <v>0.26306306306306315</v>
      </c>
      <c r="J6" s="4">
        <v>4</v>
      </c>
      <c r="K6" s="11">
        <f t="shared" si="2"/>
        <v>80</v>
      </c>
      <c r="L6" s="23"/>
      <c r="M6" s="21"/>
      <c r="N6" s="1"/>
      <c r="O6" s="1"/>
      <c r="P6" s="1" t="s">
        <v>50</v>
      </c>
      <c r="Q6" s="32">
        <f>L52</f>
        <v>0.29763783648083264</v>
      </c>
      <c r="R6" s="33"/>
      <c r="S6" s="34"/>
      <c r="T6" s="20"/>
      <c r="U6" s="20"/>
      <c r="V6" s="35">
        <f>M52</f>
        <v>116.875</v>
      </c>
      <c r="W6" s="34"/>
    </row>
    <row r="7" spans="1:23" x14ac:dyDescent="0.35">
      <c r="B7" s="38" t="s">
        <v>8</v>
      </c>
      <c r="C7" s="51"/>
      <c r="D7" s="39" t="s">
        <v>22</v>
      </c>
      <c r="E7">
        <v>679</v>
      </c>
      <c r="F7" s="9">
        <f t="shared" si="0"/>
        <v>1.5088888888888889</v>
      </c>
      <c r="G7" s="16">
        <v>44.5</v>
      </c>
      <c r="H7" s="17">
        <f t="shared" si="3"/>
        <v>4.5</v>
      </c>
      <c r="I7" s="10">
        <f t="shared" si="1"/>
        <v>0.33530864197530863</v>
      </c>
      <c r="J7" s="4">
        <v>4</v>
      </c>
      <c r="K7" s="11">
        <f t="shared" si="2"/>
        <v>80</v>
      </c>
      <c r="L7" s="23">
        <f>AVERAGE(I4:I7)</f>
        <v>0.26499416082749422</v>
      </c>
      <c r="M7" s="21">
        <f>AVERAGE(K4:K7)</f>
        <v>67.5</v>
      </c>
      <c r="N7" s="1"/>
      <c r="O7" s="1"/>
      <c r="P7" s="1" t="s">
        <v>51</v>
      </c>
      <c r="Q7" s="32">
        <f>L76</f>
        <v>0.39656859292243624</v>
      </c>
      <c r="R7" s="33"/>
      <c r="S7" s="34"/>
      <c r="T7" s="20"/>
      <c r="U7" s="20"/>
      <c r="V7" s="35">
        <f>M76</f>
        <v>102.91666666666667</v>
      </c>
      <c r="W7" s="34"/>
    </row>
    <row r="8" spans="1:23" x14ac:dyDescent="0.35">
      <c r="B8" s="38" t="s">
        <v>8</v>
      </c>
      <c r="C8" s="51"/>
      <c r="D8" s="39" t="s">
        <v>23</v>
      </c>
      <c r="E8">
        <v>1927</v>
      </c>
      <c r="F8" s="9">
        <f t="shared" si="0"/>
        <v>4.2822222222222219</v>
      </c>
      <c r="G8" s="16">
        <v>60</v>
      </c>
      <c r="H8" s="17">
        <f t="shared" si="3"/>
        <v>20</v>
      </c>
      <c r="I8" s="10">
        <f t="shared" si="1"/>
        <v>0.21411111111111109</v>
      </c>
      <c r="J8" s="4">
        <v>2</v>
      </c>
      <c r="K8" s="11">
        <f t="shared" si="2"/>
        <v>40</v>
      </c>
      <c r="L8" s="23"/>
      <c r="M8" s="21"/>
      <c r="N8" s="1"/>
      <c r="O8" s="1"/>
      <c r="P8" s="1" t="s">
        <v>45</v>
      </c>
      <c r="Q8" s="33">
        <f>L100</f>
        <v>0.41161823071476117</v>
      </c>
      <c r="R8" s="33"/>
      <c r="S8" s="33"/>
      <c r="T8" s="20"/>
      <c r="U8" s="20"/>
      <c r="V8" s="36">
        <f>M100</f>
        <v>96.666666666666671</v>
      </c>
      <c r="W8" s="33"/>
    </row>
    <row r="9" spans="1:23" x14ac:dyDescent="0.35">
      <c r="B9" s="38" t="s">
        <v>8</v>
      </c>
      <c r="C9" s="51"/>
      <c r="D9" s="39" t="s">
        <v>24</v>
      </c>
      <c r="E9">
        <v>572</v>
      </c>
      <c r="F9" s="9">
        <f t="shared" si="0"/>
        <v>1.2711111111111111</v>
      </c>
      <c r="G9" s="16">
        <v>43.3</v>
      </c>
      <c r="H9" s="17">
        <f t="shared" si="3"/>
        <v>3.2999999999999972</v>
      </c>
      <c r="I9" s="10">
        <f t="shared" si="1"/>
        <v>0.38518518518518552</v>
      </c>
      <c r="J9" s="4">
        <v>2.5</v>
      </c>
      <c r="K9" s="11">
        <f t="shared" si="2"/>
        <v>50</v>
      </c>
      <c r="L9" s="23"/>
      <c r="M9" s="21"/>
      <c r="N9" s="1"/>
      <c r="O9" s="1"/>
      <c r="P9" s="58" t="s">
        <v>46</v>
      </c>
      <c r="Q9" s="33">
        <f>L124</f>
        <v>0.36723047617197441</v>
      </c>
      <c r="R9" s="33"/>
      <c r="S9" s="33"/>
      <c r="T9" s="20"/>
      <c r="U9" s="20"/>
      <c r="V9" s="36">
        <f>M124</f>
        <v>115</v>
      </c>
      <c r="W9" s="33"/>
    </row>
    <row r="10" spans="1:23" x14ac:dyDescent="0.35">
      <c r="B10" s="38" t="s">
        <v>8</v>
      </c>
      <c r="C10" s="51"/>
      <c r="D10" s="39" t="s">
        <v>25</v>
      </c>
      <c r="E10">
        <v>1711</v>
      </c>
      <c r="F10" s="9">
        <f t="shared" si="0"/>
        <v>3.8022222222222224</v>
      </c>
      <c r="G10" s="16">
        <v>65.099999999999994</v>
      </c>
      <c r="H10" s="17">
        <f t="shared" si="3"/>
        <v>25.099999999999994</v>
      </c>
      <c r="I10" s="10">
        <f t="shared" si="1"/>
        <v>0.15148295706064635</v>
      </c>
      <c r="J10" s="4">
        <v>4</v>
      </c>
      <c r="K10" s="11">
        <f t="shared" si="2"/>
        <v>80</v>
      </c>
      <c r="L10" s="23"/>
      <c r="M10" s="21"/>
      <c r="N10" s="1"/>
      <c r="O10" s="1"/>
      <c r="P10" s="58" t="s">
        <v>47</v>
      </c>
      <c r="Q10" s="33">
        <f>L148</f>
        <v>2.2050624010602083E-2</v>
      </c>
      <c r="R10" s="33"/>
      <c r="S10" s="33"/>
      <c r="T10" s="20"/>
      <c r="U10" s="20"/>
      <c r="V10" s="36">
        <f>M148</f>
        <v>6.666666666666667</v>
      </c>
      <c r="W10" s="33"/>
    </row>
    <row r="11" spans="1:23" x14ac:dyDescent="0.35">
      <c r="B11" s="38" t="s">
        <v>8</v>
      </c>
      <c r="C11" s="51"/>
      <c r="D11" s="39" t="s">
        <v>26</v>
      </c>
      <c r="E11">
        <v>360</v>
      </c>
      <c r="F11" s="9">
        <f t="shared" si="0"/>
        <v>0.8</v>
      </c>
      <c r="G11" s="16">
        <v>42.3</v>
      </c>
      <c r="H11" s="17">
        <f t="shared" si="3"/>
        <v>2.2999999999999972</v>
      </c>
      <c r="I11" s="10">
        <f t="shared" si="1"/>
        <v>0.34782608695652217</v>
      </c>
      <c r="J11" s="4">
        <v>2</v>
      </c>
      <c r="K11" s="11">
        <f t="shared" si="2"/>
        <v>40</v>
      </c>
      <c r="L11" s="23">
        <f>AVERAGE(I8:I11)</f>
        <v>0.27465133507836631</v>
      </c>
      <c r="M11" s="21">
        <f>AVERAGE(K8:K11)</f>
        <v>52.5</v>
      </c>
      <c r="N11" s="1"/>
      <c r="O11" s="1"/>
      <c r="P11" s="1"/>
      <c r="Q11" s="33"/>
      <c r="R11" s="33"/>
      <c r="S11" s="33"/>
      <c r="T11" s="20"/>
      <c r="U11" s="20"/>
      <c r="V11" s="36"/>
      <c r="W11" s="33"/>
    </row>
    <row r="12" spans="1:23" x14ac:dyDescent="0.35">
      <c r="B12" s="38" t="s">
        <v>8</v>
      </c>
      <c r="C12" s="51"/>
      <c r="D12" s="39" t="s">
        <v>27</v>
      </c>
      <c r="E12">
        <v>1780</v>
      </c>
      <c r="F12" s="9">
        <f t="shared" si="0"/>
        <v>3.9555555555555557</v>
      </c>
      <c r="G12" s="16">
        <v>51.5</v>
      </c>
      <c r="H12" s="17">
        <f t="shared" si="3"/>
        <v>11.5</v>
      </c>
      <c r="I12" s="10">
        <f t="shared" si="1"/>
        <v>0.34396135265700484</v>
      </c>
      <c r="J12" s="4">
        <v>2.5</v>
      </c>
      <c r="K12" s="11">
        <f t="shared" si="2"/>
        <v>50</v>
      </c>
      <c r="L12" s="23"/>
      <c r="M12" s="21"/>
      <c r="N12" s="1"/>
      <c r="O12" s="1"/>
      <c r="P12" s="1"/>
    </row>
    <row r="13" spans="1:23" x14ac:dyDescent="0.35">
      <c r="B13" s="38" t="s">
        <v>8</v>
      </c>
      <c r="C13" s="51"/>
      <c r="D13" s="39" t="s">
        <v>28</v>
      </c>
      <c r="E13">
        <v>658</v>
      </c>
      <c r="F13" s="9">
        <f t="shared" si="0"/>
        <v>1.4622222222222223</v>
      </c>
      <c r="G13" s="16">
        <v>44.6</v>
      </c>
      <c r="H13" s="17">
        <f t="shared" si="3"/>
        <v>4.6000000000000014</v>
      </c>
      <c r="I13" s="10">
        <f t="shared" si="1"/>
        <v>0.31787439613526564</v>
      </c>
      <c r="J13" s="4">
        <v>3.5</v>
      </c>
      <c r="K13" s="11">
        <f t="shared" si="2"/>
        <v>70</v>
      </c>
      <c r="L13" s="23"/>
      <c r="M13" s="21"/>
      <c r="N13" s="1"/>
      <c r="O13" s="1"/>
    </row>
    <row r="14" spans="1:23" x14ac:dyDescent="0.35">
      <c r="B14" s="38" t="s">
        <v>8</v>
      </c>
      <c r="C14" s="51"/>
      <c r="D14" s="39" t="s">
        <v>29</v>
      </c>
      <c r="E14">
        <v>1837</v>
      </c>
      <c r="F14" s="9">
        <f t="shared" si="0"/>
        <v>4.0822222222222226</v>
      </c>
      <c r="G14" s="16">
        <v>56.3</v>
      </c>
      <c r="H14" s="17">
        <f t="shared" si="3"/>
        <v>16.299999999999997</v>
      </c>
      <c r="I14" s="10">
        <f t="shared" si="1"/>
        <v>0.25044308111792779</v>
      </c>
      <c r="J14" s="4">
        <v>3</v>
      </c>
      <c r="K14" s="11">
        <f t="shared" si="2"/>
        <v>60</v>
      </c>
      <c r="L14" s="23"/>
      <c r="M14" s="21"/>
      <c r="N14" s="1"/>
      <c r="O14" s="1"/>
    </row>
    <row r="15" spans="1:23" x14ac:dyDescent="0.35">
      <c r="B15" s="38" t="s">
        <v>8</v>
      </c>
      <c r="C15" s="51"/>
      <c r="D15" s="39" t="s">
        <v>30</v>
      </c>
      <c r="E15">
        <v>704</v>
      </c>
      <c r="F15" s="9">
        <f t="shared" si="0"/>
        <v>1.5644444444444445</v>
      </c>
      <c r="G15" s="16">
        <v>50</v>
      </c>
      <c r="H15" s="17">
        <f t="shared" si="3"/>
        <v>10</v>
      </c>
      <c r="I15" s="10">
        <f t="shared" si="1"/>
        <v>0.15644444444444444</v>
      </c>
      <c r="J15" s="4">
        <v>3</v>
      </c>
      <c r="K15" s="11">
        <f t="shared" si="2"/>
        <v>60</v>
      </c>
      <c r="L15" s="23">
        <f>AVERAGE(I12:I15)</f>
        <v>0.26718081858866066</v>
      </c>
      <c r="M15" s="21">
        <f>AVERAGE(K12:K15)</f>
        <v>60</v>
      </c>
      <c r="N15" s="1"/>
      <c r="O15" s="1"/>
    </row>
    <row r="16" spans="1:23" x14ac:dyDescent="0.35">
      <c r="B16" s="38" t="s">
        <v>8</v>
      </c>
      <c r="C16" s="51"/>
      <c r="D16" s="39" t="s">
        <v>31</v>
      </c>
      <c r="E16">
        <v>1702</v>
      </c>
      <c r="F16" s="9">
        <f t="shared" si="0"/>
        <v>3.7822222222222224</v>
      </c>
      <c r="G16" s="16">
        <v>51.8</v>
      </c>
      <c r="H16" s="17">
        <f t="shared" si="3"/>
        <v>11.799999999999997</v>
      </c>
      <c r="I16" s="10">
        <f t="shared" si="1"/>
        <v>0.32052730696798504</v>
      </c>
      <c r="J16" s="4">
        <v>4</v>
      </c>
      <c r="K16" s="11">
        <f t="shared" si="2"/>
        <v>80</v>
      </c>
      <c r="L16" s="23"/>
      <c r="M16" s="21"/>
      <c r="N16" s="1"/>
      <c r="O16" s="1"/>
    </row>
    <row r="17" spans="1:19" x14ac:dyDescent="0.35">
      <c r="B17" s="38" t="s">
        <v>8</v>
      </c>
      <c r="C17" s="51"/>
      <c r="D17" s="39" t="s">
        <v>32</v>
      </c>
      <c r="E17">
        <v>647</v>
      </c>
      <c r="F17" s="9">
        <f t="shared" si="0"/>
        <v>1.4377777777777778</v>
      </c>
      <c r="G17" s="16">
        <v>46.2</v>
      </c>
      <c r="H17" s="17">
        <f t="shared" si="3"/>
        <v>6.2000000000000028</v>
      </c>
      <c r="I17" s="10">
        <f t="shared" si="1"/>
        <v>0.23189964157706083</v>
      </c>
      <c r="J17" s="4">
        <v>5</v>
      </c>
      <c r="K17" s="11">
        <f t="shared" si="2"/>
        <v>100</v>
      </c>
      <c r="L17" s="23"/>
      <c r="M17" s="21"/>
    </row>
    <row r="18" spans="1:19" x14ac:dyDescent="0.35">
      <c r="B18" s="38" t="s">
        <v>8</v>
      </c>
      <c r="C18" s="51"/>
      <c r="D18" s="39" t="s">
        <v>33</v>
      </c>
      <c r="E18">
        <v>1712</v>
      </c>
      <c r="F18" s="9">
        <f t="shared" si="0"/>
        <v>3.8044444444444445</v>
      </c>
      <c r="G18" s="16">
        <v>54.1</v>
      </c>
      <c r="H18" s="17">
        <f t="shared" si="3"/>
        <v>14.100000000000001</v>
      </c>
      <c r="I18" s="10">
        <f t="shared" si="1"/>
        <v>0.2698187549251379</v>
      </c>
      <c r="J18" s="4">
        <v>4</v>
      </c>
      <c r="K18" s="11">
        <f t="shared" si="2"/>
        <v>80</v>
      </c>
      <c r="L18" s="23"/>
      <c r="M18" s="21"/>
    </row>
    <row r="19" spans="1:19" x14ac:dyDescent="0.35">
      <c r="B19" s="38" t="s">
        <v>8</v>
      </c>
      <c r="C19" s="51"/>
      <c r="D19" s="39" t="s">
        <v>34</v>
      </c>
      <c r="E19">
        <v>594</v>
      </c>
      <c r="F19" s="9">
        <f t="shared" si="0"/>
        <v>1.32</v>
      </c>
      <c r="G19" s="16">
        <v>49.1</v>
      </c>
      <c r="H19" s="17">
        <f t="shared" si="3"/>
        <v>9.1000000000000014</v>
      </c>
      <c r="I19" s="10">
        <f t="shared" si="1"/>
        <v>0.14505494505494504</v>
      </c>
      <c r="J19" s="4">
        <v>4.5</v>
      </c>
      <c r="K19" s="11">
        <f t="shared" si="2"/>
        <v>90</v>
      </c>
      <c r="L19" s="23">
        <f>AVERAGE(I16:I19)</f>
        <v>0.24182516213128219</v>
      </c>
      <c r="M19" s="21">
        <f>AVERAGE(K16:K19)</f>
        <v>87.5</v>
      </c>
    </row>
    <row r="20" spans="1:19" x14ac:dyDescent="0.35">
      <c r="C20" s="51"/>
      <c r="D20" s="39"/>
      <c r="F20" s="9"/>
      <c r="G20" s="16"/>
      <c r="H20" s="17"/>
      <c r="I20" s="10"/>
      <c r="J20" s="4"/>
      <c r="K20" s="11"/>
      <c r="L20" s="23"/>
      <c r="M20" s="21"/>
    </row>
    <row r="21" spans="1:19" x14ac:dyDescent="0.35">
      <c r="C21" s="51"/>
      <c r="D21" s="39"/>
      <c r="F21" s="9"/>
      <c r="G21" s="16"/>
      <c r="H21" s="17"/>
      <c r="I21" s="10"/>
      <c r="J21" s="4"/>
      <c r="K21" s="11"/>
      <c r="L21" s="23"/>
      <c r="M21" s="21"/>
    </row>
    <row r="22" spans="1:19" x14ac:dyDescent="0.35">
      <c r="C22" s="51"/>
      <c r="D22" s="39"/>
      <c r="F22" s="9"/>
      <c r="G22" s="16"/>
      <c r="H22" s="17"/>
      <c r="I22" s="10"/>
      <c r="J22" s="4"/>
      <c r="K22" s="11"/>
      <c r="L22" s="23"/>
      <c r="M22" s="21"/>
    </row>
    <row r="23" spans="1:19" x14ac:dyDescent="0.35">
      <c r="C23" s="51"/>
      <c r="D23" s="39"/>
      <c r="F23" s="9"/>
      <c r="G23" s="16"/>
      <c r="H23" s="17"/>
      <c r="I23" s="10"/>
      <c r="J23" s="4"/>
      <c r="K23" s="11"/>
      <c r="L23" s="23"/>
      <c r="M23" s="21"/>
    </row>
    <row r="24" spans="1:19" x14ac:dyDescent="0.35">
      <c r="C24" s="51"/>
      <c r="D24" s="39"/>
      <c r="F24" s="9"/>
      <c r="G24" s="16"/>
      <c r="H24" s="17"/>
      <c r="I24" s="10"/>
      <c r="J24" s="4"/>
      <c r="K24" s="11"/>
      <c r="L24" s="23"/>
      <c r="M24" s="21"/>
    </row>
    <row r="25" spans="1:19" x14ac:dyDescent="0.35">
      <c r="C25" s="51"/>
      <c r="D25" s="39"/>
      <c r="F25" s="9"/>
      <c r="G25" s="16"/>
      <c r="H25" s="17"/>
      <c r="I25" s="10"/>
      <c r="J25" s="4"/>
      <c r="K25" s="11"/>
      <c r="L25" s="23"/>
      <c r="M25" s="21"/>
    </row>
    <row r="26" spans="1:19" x14ac:dyDescent="0.35">
      <c r="C26" s="51"/>
      <c r="D26" s="39"/>
      <c r="F26" s="9"/>
      <c r="G26" s="16"/>
      <c r="H26" s="17"/>
      <c r="I26" s="10"/>
      <c r="J26" s="4"/>
      <c r="K26" s="11"/>
      <c r="L26" s="23"/>
      <c r="M26" s="21"/>
    </row>
    <row r="27" spans="1:19" ht="15" thickBot="1" x14ac:dyDescent="0.4">
      <c r="B27" s="48"/>
      <c r="C27" s="52"/>
      <c r="D27" s="53"/>
      <c r="E27" s="41"/>
      <c r="F27" s="42"/>
      <c r="G27" s="43"/>
      <c r="H27" s="56"/>
      <c r="I27" s="45"/>
      <c r="J27" s="37"/>
      <c r="K27" s="46"/>
      <c r="L27" s="23"/>
      <c r="M27" s="21"/>
    </row>
    <row r="28" spans="1:19" ht="15" thickBot="1" x14ac:dyDescent="0.4">
      <c r="A28" s="40">
        <v>43167</v>
      </c>
      <c r="B28" s="38" t="s">
        <v>8</v>
      </c>
      <c r="C28" s="51"/>
      <c r="D28" s="39" t="s">
        <v>19</v>
      </c>
      <c r="E28">
        <v>1797</v>
      </c>
      <c r="F28" s="9">
        <f t="shared" ref="F28:F67" si="4">E28/450</f>
        <v>3.9933333333333332</v>
      </c>
      <c r="G28" s="16">
        <v>51.6</v>
      </c>
      <c r="H28" s="17">
        <f>G28-40</f>
        <v>11.600000000000001</v>
      </c>
      <c r="I28" s="10">
        <f t="shared" ref="I28:I50" si="5">F28/H28</f>
        <v>0.34425287356321832</v>
      </c>
      <c r="J28" s="4">
        <v>4.5</v>
      </c>
      <c r="K28" s="55">
        <f t="shared" ref="K28:K40" si="6">J28/50*1000</f>
        <v>90</v>
      </c>
      <c r="L28" s="27">
        <f>AVERAGE(I28:I51)</f>
        <v>0.33379009815251892</v>
      </c>
      <c r="M28" s="28">
        <f>AVERAGE(K28:K51)</f>
        <v>90</v>
      </c>
      <c r="O28" s="1"/>
      <c r="P28" s="1"/>
      <c r="Q28" s="1"/>
      <c r="R28" s="1"/>
      <c r="S28" s="1"/>
    </row>
    <row r="29" spans="1:19" x14ac:dyDescent="0.35">
      <c r="B29" s="38" t="s">
        <v>8</v>
      </c>
      <c r="C29" s="51"/>
      <c r="D29" s="39" t="s">
        <v>20</v>
      </c>
      <c r="E29">
        <v>526</v>
      </c>
      <c r="F29" s="9">
        <f t="shared" si="4"/>
        <v>1.1688888888888889</v>
      </c>
      <c r="G29" s="16">
        <v>45</v>
      </c>
      <c r="H29" s="17">
        <f>G29-40</f>
        <v>5</v>
      </c>
      <c r="I29" s="10">
        <f t="shared" si="5"/>
        <v>0.23377777777777778</v>
      </c>
      <c r="J29" s="4">
        <v>3</v>
      </c>
      <c r="K29" s="11">
        <f t="shared" si="6"/>
        <v>60</v>
      </c>
      <c r="L29" s="23"/>
      <c r="M29" s="23"/>
      <c r="O29" s="1"/>
      <c r="P29" s="1"/>
      <c r="Q29" s="1"/>
      <c r="R29" s="1"/>
    </row>
    <row r="30" spans="1:19" x14ac:dyDescent="0.35">
      <c r="B30" s="38" t="s">
        <v>8</v>
      </c>
      <c r="C30" s="51"/>
      <c r="D30" s="39" t="s">
        <v>21</v>
      </c>
      <c r="E30">
        <v>1862</v>
      </c>
      <c r="F30" s="9">
        <f t="shared" si="4"/>
        <v>4.137777777777778</v>
      </c>
      <c r="G30" s="16">
        <v>51.2</v>
      </c>
      <c r="H30" s="17">
        <f>G30-40</f>
        <v>11.200000000000003</v>
      </c>
      <c r="I30" s="10">
        <f t="shared" si="5"/>
        <v>0.36944444444444435</v>
      </c>
      <c r="J30" s="4">
        <v>3</v>
      </c>
      <c r="K30" s="11">
        <f t="shared" si="6"/>
        <v>60</v>
      </c>
      <c r="L30" s="23"/>
      <c r="M30" s="21"/>
      <c r="O30" s="1"/>
      <c r="P30" s="1"/>
      <c r="Q30" s="1"/>
      <c r="R30" s="1"/>
    </row>
    <row r="31" spans="1:19" x14ac:dyDescent="0.35">
      <c r="B31" s="38" t="s">
        <v>8</v>
      </c>
      <c r="C31" s="51"/>
      <c r="D31" s="39" t="s">
        <v>22</v>
      </c>
      <c r="E31">
        <v>850</v>
      </c>
      <c r="F31" s="9">
        <f t="shared" si="4"/>
        <v>1.8888888888888888</v>
      </c>
      <c r="G31" s="16">
        <v>45.2</v>
      </c>
      <c r="H31" s="17">
        <f>G31-40</f>
        <v>5.2000000000000028</v>
      </c>
      <c r="I31" s="10">
        <f t="shared" si="5"/>
        <v>0.36324786324786307</v>
      </c>
      <c r="J31" s="4">
        <v>4</v>
      </c>
      <c r="K31" s="11">
        <f t="shared" si="6"/>
        <v>80</v>
      </c>
      <c r="L31" s="23">
        <f>AVERAGE(I28:I31)</f>
        <v>0.3276807397583259</v>
      </c>
      <c r="M31" s="21">
        <f>AVERAGE(K28:K31)</f>
        <v>72.5</v>
      </c>
      <c r="O31" s="1"/>
      <c r="P31" s="1"/>
      <c r="Q31" s="1"/>
      <c r="R31" s="1"/>
    </row>
    <row r="32" spans="1:19" x14ac:dyDescent="0.35">
      <c r="B32" s="38" t="s">
        <v>8</v>
      </c>
      <c r="C32" s="51"/>
      <c r="D32" s="39" t="s">
        <v>23</v>
      </c>
      <c r="E32">
        <v>1669</v>
      </c>
      <c r="F32" s="9">
        <f t="shared" si="4"/>
        <v>3.7088888888888887</v>
      </c>
      <c r="G32" s="16">
        <v>48</v>
      </c>
      <c r="H32" s="17">
        <f>G32-40</f>
        <v>8</v>
      </c>
      <c r="I32" s="10">
        <f t="shared" si="5"/>
        <v>0.46361111111111108</v>
      </c>
      <c r="J32" s="4">
        <v>3</v>
      </c>
      <c r="K32" s="11">
        <f t="shared" si="6"/>
        <v>60</v>
      </c>
      <c r="L32" s="23"/>
      <c r="M32" s="21"/>
      <c r="O32" s="1"/>
      <c r="P32" s="1"/>
      <c r="Q32" s="1"/>
      <c r="R32" s="1"/>
    </row>
    <row r="33" spans="2:23" x14ac:dyDescent="0.35">
      <c r="B33" s="38" t="s">
        <v>8</v>
      </c>
      <c r="C33" s="51"/>
      <c r="D33" s="39" t="s">
        <v>24</v>
      </c>
      <c r="E33">
        <v>529</v>
      </c>
      <c r="F33" s="9">
        <f t="shared" si="4"/>
        <v>1.1755555555555555</v>
      </c>
      <c r="G33" s="16">
        <v>42.7</v>
      </c>
      <c r="H33" s="17">
        <f t="shared" ref="H33:H39" si="7">G33-40</f>
        <v>2.7000000000000028</v>
      </c>
      <c r="I33" s="10">
        <f t="shared" si="5"/>
        <v>0.43539094650205712</v>
      </c>
      <c r="J33" s="4">
        <v>2</v>
      </c>
      <c r="K33" s="11">
        <f t="shared" si="6"/>
        <v>40</v>
      </c>
      <c r="L33" s="23"/>
      <c r="M33" s="21"/>
      <c r="O33" s="1"/>
      <c r="P33" s="1"/>
      <c r="Q33" s="1"/>
      <c r="R33" s="1"/>
      <c r="S33" s="1"/>
    </row>
    <row r="34" spans="2:23" x14ac:dyDescent="0.35">
      <c r="B34" s="38" t="s">
        <v>8</v>
      </c>
      <c r="C34" s="51"/>
      <c r="D34" s="39" t="s">
        <v>25</v>
      </c>
      <c r="E34">
        <v>1824</v>
      </c>
      <c r="F34" s="9">
        <f t="shared" si="4"/>
        <v>4.0533333333333337</v>
      </c>
      <c r="G34" s="16">
        <v>56.8</v>
      </c>
      <c r="H34" s="17">
        <f t="shared" si="7"/>
        <v>16.799999999999997</v>
      </c>
      <c r="I34" s="10">
        <f t="shared" si="5"/>
        <v>0.24126984126984133</v>
      </c>
      <c r="J34" s="4">
        <v>3</v>
      </c>
      <c r="K34" s="11">
        <f t="shared" si="6"/>
        <v>60</v>
      </c>
      <c r="L34" s="23"/>
      <c r="M34" s="21"/>
      <c r="O34" s="1"/>
      <c r="P34" s="1"/>
      <c r="Q34" s="1"/>
      <c r="R34" s="1"/>
      <c r="S34" s="1"/>
    </row>
    <row r="35" spans="2:23" x14ac:dyDescent="0.35">
      <c r="B35" s="38" t="s">
        <v>8</v>
      </c>
      <c r="C35" s="51"/>
      <c r="D35" s="39" t="s">
        <v>26</v>
      </c>
      <c r="E35">
        <v>622</v>
      </c>
      <c r="F35" s="9">
        <f t="shared" si="4"/>
        <v>1.3822222222222222</v>
      </c>
      <c r="G35" s="16">
        <v>48.5</v>
      </c>
      <c r="H35" s="17">
        <f t="shared" si="7"/>
        <v>8.5</v>
      </c>
      <c r="I35" s="10">
        <f t="shared" si="5"/>
        <v>0.16261437908496731</v>
      </c>
      <c r="J35" s="4">
        <v>1.5</v>
      </c>
      <c r="K35" s="11">
        <f t="shared" si="6"/>
        <v>30</v>
      </c>
      <c r="L35" s="23">
        <f>AVERAGE(I32:I35)</f>
        <v>0.32572156949199421</v>
      </c>
      <c r="M35" s="21">
        <f>AVERAGE(K32:K35)</f>
        <v>47.5</v>
      </c>
    </row>
    <row r="36" spans="2:23" x14ac:dyDescent="0.35">
      <c r="B36" s="38" t="s">
        <v>8</v>
      </c>
      <c r="C36" s="51"/>
      <c r="D36" s="39" t="s">
        <v>27</v>
      </c>
      <c r="E36">
        <v>1916</v>
      </c>
      <c r="F36" s="9">
        <f t="shared" si="4"/>
        <v>4.2577777777777781</v>
      </c>
      <c r="G36" s="16">
        <v>53.2</v>
      </c>
      <c r="H36" s="17">
        <f t="shared" si="7"/>
        <v>13.200000000000003</v>
      </c>
      <c r="I36" s="10">
        <f t="shared" si="5"/>
        <v>0.32255892255892249</v>
      </c>
      <c r="J36" s="4">
        <v>4</v>
      </c>
      <c r="K36" s="11">
        <f t="shared" si="6"/>
        <v>80</v>
      </c>
      <c r="L36" s="23"/>
      <c r="M36" s="21"/>
    </row>
    <row r="37" spans="2:23" x14ac:dyDescent="0.35">
      <c r="B37" s="38" t="s">
        <v>8</v>
      </c>
      <c r="C37" s="51"/>
      <c r="D37" s="39" t="s">
        <v>28</v>
      </c>
      <c r="E37">
        <v>759</v>
      </c>
      <c r="F37" s="9">
        <f t="shared" si="4"/>
        <v>1.6866666666666668</v>
      </c>
      <c r="G37" s="16">
        <v>43.6</v>
      </c>
      <c r="H37" s="17">
        <f t="shared" si="7"/>
        <v>3.6000000000000014</v>
      </c>
      <c r="I37" s="10">
        <f t="shared" si="5"/>
        <v>0.46851851851851833</v>
      </c>
      <c r="J37" s="4">
        <v>5.5</v>
      </c>
      <c r="K37" s="11">
        <f t="shared" si="6"/>
        <v>110</v>
      </c>
      <c r="L37" s="23"/>
      <c r="M37" s="21"/>
    </row>
    <row r="38" spans="2:23" x14ac:dyDescent="0.35">
      <c r="B38" s="38" t="s">
        <v>8</v>
      </c>
      <c r="C38" s="51"/>
      <c r="D38" s="39" t="s">
        <v>29</v>
      </c>
      <c r="E38">
        <v>2071</v>
      </c>
      <c r="F38" s="9">
        <f t="shared" si="4"/>
        <v>4.6022222222222222</v>
      </c>
      <c r="G38" s="16">
        <v>51.2</v>
      </c>
      <c r="H38" s="17">
        <f t="shared" si="7"/>
        <v>11.200000000000003</v>
      </c>
      <c r="I38" s="10">
        <f t="shared" si="5"/>
        <v>0.41091269841269829</v>
      </c>
      <c r="J38" s="4">
        <v>4.5</v>
      </c>
      <c r="K38" s="11">
        <f t="shared" si="6"/>
        <v>90</v>
      </c>
      <c r="L38" s="23"/>
      <c r="M38" s="21"/>
      <c r="O38" s="1"/>
      <c r="P38" s="1"/>
      <c r="Q38" s="1"/>
      <c r="R38" s="1"/>
    </row>
    <row r="39" spans="2:23" x14ac:dyDescent="0.35">
      <c r="B39" s="38" t="s">
        <v>8</v>
      </c>
      <c r="C39" s="51"/>
      <c r="D39" s="39" t="s">
        <v>30</v>
      </c>
      <c r="E39">
        <v>664</v>
      </c>
      <c r="F39" s="9">
        <f t="shared" si="4"/>
        <v>1.4755555555555555</v>
      </c>
      <c r="G39" s="16">
        <v>44.1</v>
      </c>
      <c r="H39" s="17">
        <f t="shared" si="7"/>
        <v>4.1000000000000014</v>
      </c>
      <c r="I39" s="10">
        <f t="shared" si="5"/>
        <v>0.35989159891598904</v>
      </c>
      <c r="J39" s="4">
        <v>7.5</v>
      </c>
      <c r="K39" s="11">
        <f t="shared" si="6"/>
        <v>150</v>
      </c>
      <c r="L39" s="23">
        <f>AVERAGE(I36:I39)</f>
        <v>0.39047043460153202</v>
      </c>
      <c r="M39" s="21">
        <f>AVERAGE(K36:K39)</f>
        <v>107.5</v>
      </c>
      <c r="O39" s="1"/>
      <c r="P39" t="s">
        <v>16</v>
      </c>
    </row>
    <row r="40" spans="2:23" x14ac:dyDescent="0.35">
      <c r="B40" s="38" t="s">
        <v>8</v>
      </c>
      <c r="C40" s="51"/>
      <c r="D40" s="39" t="s">
        <v>31</v>
      </c>
      <c r="E40">
        <v>1959</v>
      </c>
      <c r="F40" s="9">
        <f t="shared" si="4"/>
        <v>4.3533333333333335</v>
      </c>
      <c r="G40" s="16">
        <v>53.3</v>
      </c>
      <c r="H40" s="17">
        <f>G40-40</f>
        <v>13.299999999999997</v>
      </c>
      <c r="I40" s="10">
        <f t="shared" si="5"/>
        <v>0.32731829573934845</v>
      </c>
      <c r="J40" s="4">
        <v>3</v>
      </c>
      <c r="K40" s="11">
        <f t="shared" si="6"/>
        <v>60</v>
      </c>
      <c r="L40" s="23"/>
      <c r="M40" s="21"/>
      <c r="O40" s="1"/>
      <c r="Q40" s="29" t="s">
        <v>11</v>
      </c>
      <c r="R40" s="30" t="s">
        <v>15</v>
      </c>
      <c r="S40" s="31" t="s">
        <v>14</v>
      </c>
      <c r="T40" t="s">
        <v>12</v>
      </c>
      <c r="U40" t="s">
        <v>10</v>
      </c>
      <c r="V40" s="29" t="s">
        <v>17</v>
      </c>
      <c r="W40" s="31" t="s">
        <v>15</v>
      </c>
    </row>
    <row r="41" spans="2:23" x14ac:dyDescent="0.35">
      <c r="B41" s="38" t="s">
        <v>8</v>
      </c>
      <c r="C41" s="51"/>
      <c r="D41" s="39" t="s">
        <v>32</v>
      </c>
      <c r="E41">
        <v>692</v>
      </c>
      <c r="F41" s="9">
        <f t="shared" si="4"/>
        <v>1.5377777777777777</v>
      </c>
      <c r="G41" s="16">
        <v>45.5</v>
      </c>
      <c r="H41" s="17">
        <f>G41-40</f>
        <v>5.5</v>
      </c>
      <c r="I41" s="10">
        <f t="shared" si="5"/>
        <v>0.27959595959595956</v>
      </c>
      <c r="J41" s="4">
        <v>9</v>
      </c>
      <c r="K41" s="11">
        <f>J41/50*1000</f>
        <v>180</v>
      </c>
      <c r="L41" s="23"/>
      <c r="M41" s="21"/>
      <c r="O41" s="1"/>
      <c r="P41" s="1" t="s">
        <v>52</v>
      </c>
      <c r="Q41" s="32">
        <f>AVERAGE(I4:I51)</f>
        <v>0.30440456830797818</v>
      </c>
      <c r="R41" s="33"/>
      <c r="S41" s="34"/>
      <c r="T41" s="20"/>
      <c r="U41" s="20"/>
      <c r="V41" s="32">
        <f>AVERAGE(K4:K51)</f>
        <v>80.75</v>
      </c>
      <c r="W41" s="34"/>
    </row>
    <row r="42" spans="2:23" x14ac:dyDescent="0.35">
      <c r="B42" s="38" t="s">
        <v>8</v>
      </c>
      <c r="C42" s="51"/>
      <c r="D42" s="39" t="s">
        <v>33</v>
      </c>
      <c r="E42">
        <v>1880</v>
      </c>
      <c r="F42" s="9">
        <f t="shared" si="4"/>
        <v>4.177777777777778</v>
      </c>
      <c r="G42" s="16">
        <v>50.4</v>
      </c>
      <c r="H42" s="17">
        <f t="shared" ref="H42:H51" si="8">G42-40</f>
        <v>10.399999999999999</v>
      </c>
      <c r="I42" s="10">
        <f t="shared" si="5"/>
        <v>0.40170940170940178</v>
      </c>
      <c r="J42" s="4">
        <v>11</v>
      </c>
      <c r="K42" s="11">
        <f t="shared" ref="K42:K51" si="9">J42/50*1000</f>
        <v>220</v>
      </c>
      <c r="L42" s="23"/>
      <c r="M42" s="21"/>
      <c r="O42" s="1"/>
      <c r="P42" s="1" t="s">
        <v>44</v>
      </c>
      <c r="Q42" s="32">
        <f>AVERAGE(I52:I99)</f>
        <v>0.35699629034579478</v>
      </c>
      <c r="R42" s="33"/>
      <c r="S42" s="34"/>
      <c r="T42" s="20"/>
      <c r="U42" s="20"/>
      <c r="V42" s="32">
        <f>AVERAGE(K52:K99)</f>
        <v>108.5</v>
      </c>
      <c r="W42" s="34"/>
    </row>
    <row r="43" spans="2:23" x14ac:dyDescent="0.35">
      <c r="B43" s="38" t="s">
        <v>8</v>
      </c>
      <c r="C43" s="51"/>
      <c r="D43" s="39" t="s">
        <v>34</v>
      </c>
      <c r="E43">
        <v>552</v>
      </c>
      <c r="F43" s="9">
        <f t="shared" si="4"/>
        <v>1.2266666666666666</v>
      </c>
      <c r="G43" s="16">
        <v>45.1</v>
      </c>
      <c r="H43" s="17">
        <f t="shared" si="8"/>
        <v>5.1000000000000014</v>
      </c>
      <c r="I43" s="10">
        <f t="shared" si="5"/>
        <v>0.24052287581699339</v>
      </c>
      <c r="J43" s="4">
        <v>11</v>
      </c>
      <c r="K43" s="11">
        <f t="shared" si="9"/>
        <v>220</v>
      </c>
      <c r="L43" s="23">
        <f>AVERAGE(I40:I43)</f>
        <v>0.31228663321542582</v>
      </c>
      <c r="M43" s="21">
        <f>AVERAGE(K40:K43)</f>
        <v>170</v>
      </c>
      <c r="O43" s="1"/>
      <c r="P43" s="1" t="s">
        <v>45</v>
      </c>
      <c r="Q43" s="33">
        <f>L100</f>
        <v>0.41161823071476117</v>
      </c>
      <c r="R43" s="33"/>
      <c r="S43" s="34"/>
      <c r="T43" s="20"/>
      <c r="U43" s="20"/>
      <c r="V43" s="33">
        <f>M100</f>
        <v>96.666666666666671</v>
      </c>
      <c r="W43" s="34"/>
    </row>
    <row r="44" spans="2:23" x14ac:dyDescent="0.35">
      <c r="B44" s="38" t="s">
        <v>8</v>
      </c>
      <c r="C44" s="51"/>
      <c r="D44" s="39" t="s">
        <v>35</v>
      </c>
      <c r="E44">
        <v>1780</v>
      </c>
      <c r="F44" s="9">
        <f t="shared" si="4"/>
        <v>3.9555555555555557</v>
      </c>
      <c r="G44" s="16">
        <v>55.7</v>
      </c>
      <c r="H44" s="17">
        <f t="shared" si="8"/>
        <v>15.700000000000003</v>
      </c>
      <c r="I44" s="10">
        <f t="shared" si="5"/>
        <v>0.2519462137296532</v>
      </c>
      <c r="J44" s="4">
        <v>3</v>
      </c>
      <c r="K44" s="11">
        <f t="shared" si="9"/>
        <v>60</v>
      </c>
      <c r="L44" s="23"/>
      <c r="M44" s="21"/>
      <c r="O44" s="1"/>
      <c r="P44" s="58" t="s">
        <v>46</v>
      </c>
      <c r="Q44" s="33">
        <f>L124</f>
        <v>0.36723047617197441</v>
      </c>
      <c r="R44" s="33"/>
      <c r="S44" s="34"/>
      <c r="T44" s="20"/>
      <c r="U44" s="20"/>
      <c r="V44" s="33">
        <f>M124</f>
        <v>115</v>
      </c>
      <c r="W44" s="34"/>
    </row>
    <row r="45" spans="2:23" x14ac:dyDescent="0.35">
      <c r="B45" s="38" t="s">
        <v>8</v>
      </c>
      <c r="C45" s="51"/>
      <c r="D45" s="39" t="s">
        <v>36</v>
      </c>
      <c r="E45">
        <v>593</v>
      </c>
      <c r="F45" s="9">
        <f t="shared" si="4"/>
        <v>1.3177777777777777</v>
      </c>
      <c r="G45" s="16">
        <v>45.4</v>
      </c>
      <c r="H45" s="17">
        <f t="shared" si="8"/>
        <v>5.3999999999999986</v>
      </c>
      <c r="I45" s="10">
        <f t="shared" si="5"/>
        <v>0.24403292181069963</v>
      </c>
      <c r="J45" s="4">
        <v>5.5</v>
      </c>
      <c r="K45" s="11">
        <f t="shared" si="9"/>
        <v>110</v>
      </c>
      <c r="L45" s="23"/>
      <c r="M45" s="21"/>
      <c r="O45" s="1"/>
      <c r="P45" s="58" t="s">
        <v>47</v>
      </c>
      <c r="Q45" s="33">
        <f>L148</f>
        <v>2.2050624010602083E-2</v>
      </c>
      <c r="R45" s="33"/>
      <c r="S45" s="33"/>
      <c r="T45" s="20"/>
      <c r="U45" s="20"/>
      <c r="V45" s="33">
        <f>M148</f>
        <v>6.666666666666667</v>
      </c>
      <c r="W45" s="33"/>
    </row>
    <row r="46" spans="2:23" x14ac:dyDescent="0.35">
      <c r="B46" s="38" t="s">
        <v>8</v>
      </c>
      <c r="C46" s="51"/>
      <c r="D46" s="39" t="s">
        <v>37</v>
      </c>
      <c r="E46">
        <v>1831</v>
      </c>
      <c r="F46" s="9">
        <f t="shared" si="4"/>
        <v>4.068888888888889</v>
      </c>
      <c r="G46" s="16">
        <v>50.5</v>
      </c>
      <c r="H46" s="17">
        <f t="shared" si="8"/>
        <v>10.5</v>
      </c>
      <c r="I46" s="10">
        <f t="shared" si="5"/>
        <v>0.38751322751322753</v>
      </c>
      <c r="J46" s="4">
        <v>2</v>
      </c>
      <c r="K46" s="11">
        <f t="shared" si="9"/>
        <v>40</v>
      </c>
      <c r="L46" s="23"/>
      <c r="M46" s="21"/>
      <c r="O46" s="1"/>
      <c r="P46" s="58" t="s">
        <v>53</v>
      </c>
      <c r="Q46">
        <v>3.0000000000000001E-3</v>
      </c>
      <c r="R46" s="33"/>
      <c r="S46" s="33"/>
      <c r="T46" s="20"/>
      <c r="U46" s="20"/>
      <c r="V46" s="36">
        <v>1</v>
      </c>
      <c r="W46" s="33"/>
    </row>
    <row r="47" spans="2:23" x14ac:dyDescent="0.35">
      <c r="B47" s="38" t="s">
        <v>8</v>
      </c>
      <c r="C47" s="51"/>
      <c r="D47" s="39" t="s">
        <v>38</v>
      </c>
      <c r="E47">
        <v>552</v>
      </c>
      <c r="F47" s="9">
        <f t="shared" si="4"/>
        <v>1.2266666666666666</v>
      </c>
      <c r="G47" s="16">
        <v>44</v>
      </c>
      <c r="H47" s="17">
        <f t="shared" si="8"/>
        <v>4</v>
      </c>
      <c r="I47" s="10">
        <f t="shared" si="5"/>
        <v>0.30666666666666664</v>
      </c>
      <c r="J47" s="4">
        <v>7</v>
      </c>
      <c r="K47" s="11">
        <f t="shared" si="9"/>
        <v>140</v>
      </c>
      <c r="L47" s="23">
        <f>AVERAGE(I44:I47)</f>
        <v>0.29753975743006178</v>
      </c>
      <c r="M47" s="21">
        <f>AVERAGE(K44:K47)</f>
        <v>87.5</v>
      </c>
      <c r="O47" s="1"/>
      <c r="P47" s="58" t="s">
        <v>54</v>
      </c>
      <c r="Q47">
        <v>3.0000000000000001E-3</v>
      </c>
      <c r="R47" s="33"/>
      <c r="S47" s="33"/>
      <c r="T47" s="20"/>
      <c r="U47" s="20"/>
      <c r="V47" s="36">
        <v>1</v>
      </c>
      <c r="W47" s="33"/>
    </row>
    <row r="48" spans="2:23" x14ac:dyDescent="0.35">
      <c r="B48" s="38" t="s">
        <v>8</v>
      </c>
      <c r="C48" s="51"/>
      <c r="D48" s="39" t="s">
        <v>39</v>
      </c>
      <c r="E48">
        <v>1965</v>
      </c>
      <c r="F48" s="9">
        <f t="shared" si="4"/>
        <v>4.3666666666666663</v>
      </c>
      <c r="G48" s="16">
        <v>50.4</v>
      </c>
      <c r="H48" s="17">
        <f t="shared" si="8"/>
        <v>10.399999999999999</v>
      </c>
      <c r="I48" s="10">
        <f t="shared" si="5"/>
        <v>0.41987179487179488</v>
      </c>
      <c r="J48" s="4">
        <v>3</v>
      </c>
      <c r="K48" s="11">
        <f t="shared" si="9"/>
        <v>60</v>
      </c>
      <c r="L48" s="23"/>
      <c r="M48" s="21"/>
      <c r="P48" s="58" t="s">
        <v>55</v>
      </c>
      <c r="Q48">
        <v>3.0000000000000001E-3</v>
      </c>
      <c r="R48" s="33"/>
      <c r="S48" s="33"/>
      <c r="T48" s="20"/>
      <c r="U48" s="20"/>
      <c r="V48" s="36">
        <v>1</v>
      </c>
      <c r="W48" s="33"/>
    </row>
    <row r="49" spans="1:16" x14ac:dyDescent="0.35">
      <c r="B49" s="38" t="s">
        <v>8</v>
      </c>
      <c r="C49" s="51"/>
      <c r="D49" s="39" t="s">
        <v>40</v>
      </c>
      <c r="E49">
        <v>669</v>
      </c>
      <c r="F49" s="9">
        <f t="shared" si="4"/>
        <v>1.4866666666666666</v>
      </c>
      <c r="G49" s="16">
        <v>44.9</v>
      </c>
      <c r="H49" s="17">
        <f t="shared" si="8"/>
        <v>4.8999999999999986</v>
      </c>
      <c r="I49" s="10">
        <f t="shared" si="5"/>
        <v>0.30340136054421774</v>
      </c>
      <c r="J49" s="4">
        <v>3</v>
      </c>
      <c r="K49" s="11">
        <f t="shared" si="9"/>
        <v>60</v>
      </c>
      <c r="L49" s="23"/>
      <c r="M49" s="21"/>
      <c r="P49" s="1"/>
    </row>
    <row r="50" spans="1:16" x14ac:dyDescent="0.35">
      <c r="B50" s="38" t="s">
        <v>8</v>
      </c>
      <c r="C50" s="51"/>
      <c r="D50" s="39" t="s">
        <v>41</v>
      </c>
      <c r="E50">
        <v>1587</v>
      </c>
      <c r="F50" s="9">
        <f t="shared" si="4"/>
        <v>3.5266666666666668</v>
      </c>
      <c r="G50" s="16">
        <v>50.4</v>
      </c>
      <c r="H50" s="17">
        <f t="shared" si="8"/>
        <v>10.399999999999999</v>
      </c>
      <c r="I50" s="10">
        <f t="shared" si="5"/>
        <v>0.33910256410256417</v>
      </c>
      <c r="J50" s="4">
        <v>2</v>
      </c>
      <c r="K50" s="11">
        <f t="shared" si="9"/>
        <v>40</v>
      </c>
      <c r="L50" s="23"/>
      <c r="M50" s="21"/>
    </row>
    <row r="51" spans="1:16" ht="15" thickBot="1" x14ac:dyDescent="0.4">
      <c r="B51" s="49"/>
      <c r="C51" s="52"/>
      <c r="D51" s="53"/>
      <c r="E51" s="41"/>
      <c r="F51" s="42"/>
      <c r="G51" s="43">
        <v>44.2</v>
      </c>
      <c r="H51" s="56">
        <f t="shared" si="8"/>
        <v>4.2000000000000028</v>
      </c>
      <c r="I51" s="45"/>
      <c r="J51" s="37">
        <v>3</v>
      </c>
      <c r="K51" s="46">
        <f t="shared" si="9"/>
        <v>60</v>
      </c>
      <c r="L51" s="23">
        <f>AVERAGE(I48:I51)</f>
        <v>0.3541252398395256</v>
      </c>
      <c r="M51" s="21">
        <f>AVERAGE(K48:K51)</f>
        <v>55</v>
      </c>
    </row>
    <row r="52" spans="1:16" ht="15" thickBot="1" x14ac:dyDescent="0.4">
      <c r="A52" s="40">
        <v>43160</v>
      </c>
      <c r="B52" s="38" t="s">
        <v>43</v>
      </c>
      <c r="C52" s="51" t="s">
        <v>44</v>
      </c>
      <c r="D52" s="39" t="s">
        <v>19</v>
      </c>
      <c r="E52">
        <v>1569</v>
      </c>
      <c r="F52" s="9">
        <f>E52/450</f>
        <v>3.4866666666666668</v>
      </c>
      <c r="G52" s="16">
        <v>50.1</v>
      </c>
      <c r="H52" s="17">
        <f>G52-40</f>
        <v>10.100000000000001</v>
      </c>
      <c r="I52" s="10">
        <f t="shared" ref="I52:I58" si="10">F52/H52</f>
        <v>0.34521452145214521</v>
      </c>
      <c r="J52" s="4">
        <v>2</v>
      </c>
      <c r="K52" s="26">
        <f t="shared" ref="K52:K58" si="11">J52/50*1000</f>
        <v>40</v>
      </c>
      <c r="L52" s="27">
        <f>AVERAGE(I52:I75)</f>
        <v>0.29763783648083264</v>
      </c>
      <c r="M52" s="28">
        <f>AVERAGE(K52:K75)</f>
        <v>116.875</v>
      </c>
      <c r="O52" s="1"/>
    </row>
    <row r="53" spans="1:16" x14ac:dyDescent="0.35">
      <c r="B53" s="38" t="s">
        <v>43</v>
      </c>
      <c r="C53" s="51" t="s">
        <v>44</v>
      </c>
      <c r="D53" s="39" t="s">
        <v>20</v>
      </c>
      <c r="E53">
        <v>516</v>
      </c>
      <c r="F53" s="9">
        <f t="shared" si="4"/>
        <v>1.1466666666666667</v>
      </c>
      <c r="G53" s="16">
        <v>44.2</v>
      </c>
      <c r="H53" s="17">
        <f t="shared" ref="H53:H58" si="12">G53-40</f>
        <v>4.2000000000000028</v>
      </c>
      <c r="I53" s="10">
        <f t="shared" si="10"/>
        <v>0.27301587301587282</v>
      </c>
      <c r="J53" s="4">
        <v>7.5</v>
      </c>
      <c r="K53" s="11">
        <f t="shared" si="11"/>
        <v>150</v>
      </c>
      <c r="L53" s="23"/>
      <c r="M53" s="23"/>
      <c r="O53" s="1"/>
    </row>
    <row r="54" spans="1:16" x14ac:dyDescent="0.35">
      <c r="B54" s="38" t="s">
        <v>43</v>
      </c>
      <c r="C54" s="51" t="s">
        <v>44</v>
      </c>
      <c r="D54" s="39" t="s">
        <v>21</v>
      </c>
      <c r="E54">
        <v>1766</v>
      </c>
      <c r="F54" s="9">
        <f t="shared" si="4"/>
        <v>3.9244444444444446</v>
      </c>
      <c r="G54" s="16">
        <v>50.5</v>
      </c>
      <c r="H54" s="17">
        <f t="shared" si="12"/>
        <v>10.5</v>
      </c>
      <c r="I54" s="10">
        <f t="shared" si="10"/>
        <v>0.37375661375661379</v>
      </c>
      <c r="J54" s="4">
        <v>3</v>
      </c>
      <c r="K54" s="11">
        <f t="shared" si="11"/>
        <v>60</v>
      </c>
      <c r="L54" s="23"/>
      <c r="M54" s="21"/>
      <c r="O54" s="1"/>
    </row>
    <row r="55" spans="1:16" x14ac:dyDescent="0.35">
      <c r="B55" s="38" t="s">
        <v>43</v>
      </c>
      <c r="C55" s="51" t="s">
        <v>44</v>
      </c>
      <c r="D55" s="39" t="s">
        <v>22</v>
      </c>
      <c r="E55">
        <v>498</v>
      </c>
      <c r="F55" s="9">
        <f t="shared" si="4"/>
        <v>1.1066666666666667</v>
      </c>
      <c r="G55" s="16">
        <v>45.4</v>
      </c>
      <c r="H55" s="17">
        <f t="shared" si="12"/>
        <v>5.3999999999999986</v>
      </c>
      <c r="I55" s="10">
        <f t="shared" si="10"/>
        <v>0.20493827160493833</v>
      </c>
      <c r="J55" s="4">
        <v>2.5</v>
      </c>
      <c r="K55" s="11">
        <f t="shared" si="11"/>
        <v>50</v>
      </c>
      <c r="L55" s="23">
        <f>AVERAGE(I52:I55)</f>
        <v>0.29923131995739255</v>
      </c>
      <c r="M55" s="21">
        <f>AVERAGE(K52:K55)</f>
        <v>75</v>
      </c>
      <c r="O55" s="1"/>
    </row>
    <row r="56" spans="1:16" x14ac:dyDescent="0.35">
      <c r="B56" s="38" t="s">
        <v>43</v>
      </c>
      <c r="C56" s="51" t="s">
        <v>44</v>
      </c>
      <c r="D56" s="39" t="s">
        <v>23</v>
      </c>
      <c r="E56">
        <v>1744</v>
      </c>
      <c r="F56" s="9">
        <f t="shared" si="4"/>
        <v>3.8755555555555556</v>
      </c>
      <c r="G56" s="16">
        <v>53.5</v>
      </c>
      <c r="H56" s="17">
        <f t="shared" si="12"/>
        <v>13.5</v>
      </c>
      <c r="I56" s="10">
        <f t="shared" si="10"/>
        <v>0.28707818930041151</v>
      </c>
      <c r="J56" s="4">
        <v>24</v>
      </c>
      <c r="K56" s="11">
        <f t="shared" si="11"/>
        <v>480</v>
      </c>
      <c r="L56" s="23"/>
      <c r="M56" s="21"/>
      <c r="O56" s="1"/>
    </row>
    <row r="57" spans="1:16" x14ac:dyDescent="0.35">
      <c r="B57" s="38" t="s">
        <v>43</v>
      </c>
      <c r="C57" s="51" t="s">
        <v>44</v>
      </c>
      <c r="D57" s="39" t="s">
        <v>24</v>
      </c>
      <c r="E57">
        <v>564</v>
      </c>
      <c r="F57" s="9">
        <f t="shared" si="4"/>
        <v>1.2533333333333334</v>
      </c>
      <c r="G57" s="16">
        <v>45.3</v>
      </c>
      <c r="H57" s="17">
        <f t="shared" si="12"/>
        <v>5.2999999999999972</v>
      </c>
      <c r="I57" s="10">
        <f t="shared" si="10"/>
        <v>0.23647798742138379</v>
      </c>
      <c r="J57" s="4">
        <v>4</v>
      </c>
      <c r="K57" s="11">
        <f t="shared" si="11"/>
        <v>80</v>
      </c>
      <c r="L57" s="23"/>
      <c r="M57" s="21"/>
      <c r="O57" s="1"/>
    </row>
    <row r="58" spans="1:16" x14ac:dyDescent="0.35">
      <c r="B58" s="38" t="s">
        <v>43</v>
      </c>
      <c r="C58" s="51" t="s">
        <v>44</v>
      </c>
      <c r="D58" s="39" t="s">
        <v>25</v>
      </c>
      <c r="E58">
        <v>1420</v>
      </c>
      <c r="F58" s="9">
        <f t="shared" si="4"/>
        <v>3.1555555555555554</v>
      </c>
      <c r="G58" s="16">
        <v>55.7</v>
      </c>
      <c r="H58" s="17">
        <f t="shared" si="12"/>
        <v>15.700000000000003</v>
      </c>
      <c r="I58" s="10">
        <f t="shared" si="10"/>
        <v>0.20099079971691433</v>
      </c>
      <c r="J58" s="4">
        <v>5</v>
      </c>
      <c r="K58" s="11">
        <f t="shared" si="11"/>
        <v>100</v>
      </c>
      <c r="L58" s="23"/>
      <c r="M58" s="21"/>
      <c r="O58" s="1"/>
    </row>
    <row r="59" spans="1:16" x14ac:dyDescent="0.35">
      <c r="B59" s="38" t="s">
        <v>43</v>
      </c>
      <c r="C59" s="51" t="s">
        <v>44</v>
      </c>
      <c r="D59" s="39" t="s">
        <v>26</v>
      </c>
      <c r="E59">
        <v>656</v>
      </c>
      <c r="F59" s="9">
        <f t="shared" si="4"/>
        <v>1.4577777777777778</v>
      </c>
      <c r="G59" s="16">
        <v>46.4</v>
      </c>
      <c r="H59" s="17">
        <f t="shared" ref="H59:H82" si="13">G59-40</f>
        <v>6.3999999999999986</v>
      </c>
      <c r="I59" s="10">
        <f t="shared" ref="I59:I82" si="14">F59/H59</f>
        <v>0.22777777777777783</v>
      </c>
      <c r="J59" s="4">
        <v>13</v>
      </c>
      <c r="K59" s="11">
        <f t="shared" ref="K59:K82" si="15">J59/50*1000</f>
        <v>260</v>
      </c>
      <c r="L59" s="23">
        <f>AVERAGE(I56:I59)</f>
        <v>0.23808118855412189</v>
      </c>
      <c r="M59" s="21">
        <f>AVERAGE(K56:K59)</f>
        <v>230</v>
      </c>
    </row>
    <row r="60" spans="1:16" x14ac:dyDescent="0.35">
      <c r="B60" s="38" t="s">
        <v>43</v>
      </c>
      <c r="C60" s="51" t="s">
        <v>44</v>
      </c>
      <c r="D60" s="39" t="s">
        <v>27</v>
      </c>
      <c r="E60">
        <v>1818</v>
      </c>
      <c r="F60" s="9">
        <f t="shared" si="4"/>
        <v>4.04</v>
      </c>
      <c r="G60" s="16">
        <v>49.7</v>
      </c>
      <c r="H60" s="17">
        <f t="shared" si="13"/>
        <v>9.7000000000000028</v>
      </c>
      <c r="I60" s="10">
        <f t="shared" si="14"/>
        <v>0.41649484536082465</v>
      </c>
      <c r="J60" s="4">
        <v>3.5</v>
      </c>
      <c r="K60" s="11">
        <f t="shared" si="15"/>
        <v>70</v>
      </c>
      <c r="L60" s="23"/>
      <c r="M60" s="21"/>
      <c r="O60" s="1"/>
    </row>
    <row r="61" spans="1:16" x14ac:dyDescent="0.35">
      <c r="B61" s="38" t="s">
        <v>43</v>
      </c>
      <c r="C61" s="51" t="s">
        <v>44</v>
      </c>
      <c r="D61" s="39" t="s">
        <v>28</v>
      </c>
      <c r="E61">
        <v>575</v>
      </c>
      <c r="F61" s="9">
        <f t="shared" si="4"/>
        <v>1.2777777777777777</v>
      </c>
      <c r="G61" s="16">
        <v>45</v>
      </c>
      <c r="H61" s="17">
        <f t="shared" si="13"/>
        <v>5</v>
      </c>
      <c r="I61" s="10">
        <f t="shared" si="14"/>
        <v>0.25555555555555554</v>
      </c>
      <c r="J61" s="4">
        <v>5.5</v>
      </c>
      <c r="K61" s="11">
        <f t="shared" si="15"/>
        <v>110</v>
      </c>
      <c r="L61" s="23"/>
      <c r="M61" s="21"/>
      <c r="O61" s="1"/>
    </row>
    <row r="62" spans="1:16" x14ac:dyDescent="0.35">
      <c r="B62" s="38" t="s">
        <v>43</v>
      </c>
      <c r="C62" s="51" t="s">
        <v>44</v>
      </c>
      <c r="D62" s="39" t="s">
        <v>29</v>
      </c>
      <c r="E62">
        <v>1639</v>
      </c>
      <c r="F62" s="9">
        <f t="shared" si="4"/>
        <v>3.6422222222222222</v>
      </c>
      <c r="G62" s="16">
        <v>55.2</v>
      </c>
      <c r="H62" s="17">
        <f t="shared" si="13"/>
        <v>15.200000000000003</v>
      </c>
      <c r="I62" s="10">
        <f t="shared" si="14"/>
        <v>0.23961988304093562</v>
      </c>
      <c r="J62" s="4">
        <v>6.5</v>
      </c>
      <c r="K62" s="11">
        <f t="shared" si="15"/>
        <v>130</v>
      </c>
      <c r="L62" s="23"/>
      <c r="M62" s="21"/>
      <c r="O62" s="1"/>
    </row>
    <row r="63" spans="1:16" x14ac:dyDescent="0.35">
      <c r="B63" s="38" t="s">
        <v>43</v>
      </c>
      <c r="C63" s="51" t="s">
        <v>44</v>
      </c>
      <c r="D63" s="39" t="s">
        <v>30</v>
      </c>
      <c r="E63">
        <v>557</v>
      </c>
      <c r="F63" s="9">
        <f t="shared" si="4"/>
        <v>1.2377777777777779</v>
      </c>
      <c r="G63" s="16">
        <v>44.8</v>
      </c>
      <c r="H63" s="17">
        <f t="shared" si="13"/>
        <v>4.7999999999999972</v>
      </c>
      <c r="I63" s="10">
        <f t="shared" si="14"/>
        <v>0.25787037037037053</v>
      </c>
      <c r="J63" s="4">
        <v>7.5</v>
      </c>
      <c r="K63" s="11">
        <f t="shared" si="15"/>
        <v>150</v>
      </c>
      <c r="L63" s="23">
        <f>AVERAGE(I60:I63)</f>
        <v>0.29238516358192157</v>
      </c>
      <c r="M63" s="21">
        <f>AVERAGE(K60:K63)</f>
        <v>115</v>
      </c>
    </row>
    <row r="64" spans="1:16" x14ac:dyDescent="0.35">
      <c r="B64" s="38" t="s">
        <v>43</v>
      </c>
      <c r="C64" s="51" t="s">
        <v>44</v>
      </c>
      <c r="D64" s="39" t="s">
        <v>31</v>
      </c>
      <c r="E64">
        <v>1716</v>
      </c>
      <c r="F64" s="9">
        <f t="shared" si="4"/>
        <v>3.8133333333333335</v>
      </c>
      <c r="G64" s="16">
        <v>46.7</v>
      </c>
      <c r="H64" s="17">
        <f t="shared" si="13"/>
        <v>6.7000000000000028</v>
      </c>
      <c r="I64" s="10">
        <f t="shared" si="14"/>
        <v>0.5691542288557212</v>
      </c>
      <c r="J64" s="4">
        <v>2</v>
      </c>
      <c r="K64" s="11">
        <f t="shared" si="15"/>
        <v>40</v>
      </c>
      <c r="L64" s="23"/>
      <c r="M64" s="21"/>
    </row>
    <row r="65" spans="1:19" x14ac:dyDescent="0.35">
      <c r="B65" s="38" t="s">
        <v>43</v>
      </c>
      <c r="C65" s="51" t="s">
        <v>44</v>
      </c>
      <c r="D65" s="39" t="s">
        <v>32</v>
      </c>
      <c r="E65">
        <v>656</v>
      </c>
      <c r="F65" s="9">
        <f t="shared" si="4"/>
        <v>1.4577777777777778</v>
      </c>
      <c r="G65" s="16">
        <v>45.9</v>
      </c>
      <c r="H65" s="17">
        <f t="shared" si="13"/>
        <v>5.8999999999999986</v>
      </c>
      <c r="I65" s="10">
        <f t="shared" si="14"/>
        <v>0.24708097928436917</v>
      </c>
      <c r="J65" s="4">
        <v>2.5</v>
      </c>
      <c r="K65" s="11">
        <f t="shared" si="15"/>
        <v>50</v>
      </c>
      <c r="L65" s="23"/>
      <c r="M65" s="21"/>
      <c r="P65" s="1"/>
      <c r="Q65" s="1"/>
      <c r="R65" s="1"/>
      <c r="S65" s="1"/>
    </row>
    <row r="66" spans="1:19" x14ac:dyDescent="0.35">
      <c r="B66" s="38" t="s">
        <v>43</v>
      </c>
      <c r="C66" s="51" t="s">
        <v>44</v>
      </c>
      <c r="D66" s="39" t="s">
        <v>33</v>
      </c>
      <c r="E66">
        <v>1631</v>
      </c>
      <c r="F66" s="9">
        <f t="shared" si="4"/>
        <v>3.6244444444444444</v>
      </c>
      <c r="G66" s="16">
        <v>49.1</v>
      </c>
      <c r="H66" s="17">
        <f t="shared" si="13"/>
        <v>9.1000000000000014</v>
      </c>
      <c r="I66" s="10">
        <f t="shared" si="14"/>
        <v>0.39829059829059821</v>
      </c>
      <c r="J66" s="4">
        <v>2.5</v>
      </c>
      <c r="K66" s="11">
        <f t="shared" si="15"/>
        <v>50</v>
      </c>
      <c r="L66" s="23"/>
      <c r="M66" s="21"/>
      <c r="O66" s="1"/>
      <c r="P66" s="1"/>
      <c r="Q66" s="1"/>
      <c r="R66" s="1"/>
    </row>
    <row r="67" spans="1:19" x14ac:dyDescent="0.35">
      <c r="B67" s="38" t="s">
        <v>43</v>
      </c>
      <c r="C67" s="51" t="s">
        <v>44</v>
      </c>
      <c r="D67" s="39" t="s">
        <v>34</v>
      </c>
      <c r="E67">
        <v>412</v>
      </c>
      <c r="F67" s="9">
        <f t="shared" si="4"/>
        <v>0.91555555555555557</v>
      </c>
      <c r="G67" s="16">
        <v>44</v>
      </c>
      <c r="H67" s="17">
        <f t="shared" si="13"/>
        <v>4</v>
      </c>
      <c r="I67" s="10">
        <f t="shared" si="14"/>
        <v>0.22888888888888889</v>
      </c>
      <c r="J67" s="4">
        <v>2.5</v>
      </c>
      <c r="K67" s="11">
        <f t="shared" si="15"/>
        <v>50</v>
      </c>
      <c r="L67" s="23">
        <f>AVERAGE(I64:I67)</f>
        <v>0.36085367382989436</v>
      </c>
      <c r="M67" s="21">
        <f>AVERAGE(K64:K67)</f>
        <v>47.5</v>
      </c>
      <c r="O67" s="1"/>
      <c r="P67" s="1"/>
      <c r="Q67" s="1"/>
      <c r="R67" s="1"/>
    </row>
    <row r="68" spans="1:19" x14ac:dyDescent="0.35">
      <c r="C68" s="51"/>
      <c r="D68" s="39"/>
      <c r="F68" s="9"/>
      <c r="G68" s="16"/>
      <c r="H68" s="17"/>
      <c r="I68" s="10"/>
      <c r="J68" s="4"/>
      <c r="K68" s="11"/>
      <c r="L68" s="23"/>
      <c r="M68" s="21"/>
      <c r="O68" s="1"/>
      <c r="P68" s="1"/>
      <c r="Q68" s="1"/>
      <c r="R68" s="1"/>
    </row>
    <row r="69" spans="1:19" x14ac:dyDescent="0.35">
      <c r="C69" s="51"/>
      <c r="D69" s="39"/>
      <c r="F69" s="9"/>
      <c r="G69" s="16"/>
      <c r="H69" s="17"/>
      <c r="I69" s="10"/>
      <c r="J69" s="4"/>
      <c r="K69" s="11"/>
      <c r="L69" s="23"/>
      <c r="M69" s="21"/>
      <c r="O69" s="1"/>
      <c r="P69" s="1"/>
      <c r="Q69" s="1"/>
      <c r="R69" s="1"/>
    </row>
    <row r="70" spans="1:19" x14ac:dyDescent="0.35">
      <c r="C70" s="51"/>
      <c r="D70" s="39"/>
      <c r="F70" s="9"/>
      <c r="G70" s="16"/>
      <c r="H70" s="17"/>
      <c r="I70" s="10"/>
      <c r="J70" s="4"/>
      <c r="K70" s="11"/>
      <c r="L70" s="23"/>
      <c r="M70" s="21"/>
      <c r="O70" s="1"/>
      <c r="P70" s="1"/>
      <c r="Q70" s="1"/>
      <c r="R70" s="1"/>
      <c r="S70" s="1"/>
    </row>
    <row r="71" spans="1:19" x14ac:dyDescent="0.35">
      <c r="C71" s="51"/>
      <c r="D71" s="39"/>
      <c r="F71" s="9"/>
      <c r="G71" s="16"/>
      <c r="H71" s="17"/>
      <c r="I71" s="10"/>
      <c r="J71" s="4"/>
      <c r="K71" s="11"/>
      <c r="L71" s="23"/>
      <c r="M71" s="21"/>
      <c r="O71" s="1"/>
      <c r="P71" s="1"/>
      <c r="Q71" s="1"/>
      <c r="R71" s="1"/>
      <c r="S71" s="1"/>
    </row>
    <row r="72" spans="1:19" x14ac:dyDescent="0.35">
      <c r="C72" s="51"/>
      <c r="D72" s="39"/>
      <c r="F72" s="9"/>
      <c r="G72" s="16"/>
      <c r="H72" s="17"/>
      <c r="I72" s="10"/>
      <c r="J72" s="4"/>
      <c r="K72" s="11"/>
      <c r="L72" s="23"/>
      <c r="M72" s="21"/>
    </row>
    <row r="73" spans="1:19" x14ac:dyDescent="0.35">
      <c r="C73" s="51"/>
      <c r="D73" s="39"/>
      <c r="F73" s="9"/>
      <c r="G73" s="16"/>
      <c r="H73" s="17"/>
      <c r="I73" s="10"/>
      <c r="J73" s="4"/>
      <c r="K73" s="11"/>
      <c r="L73" s="23"/>
      <c r="M73" s="21"/>
    </row>
    <row r="74" spans="1:19" x14ac:dyDescent="0.35">
      <c r="C74" s="51"/>
      <c r="D74" s="39"/>
      <c r="F74" s="9"/>
      <c r="G74" s="16"/>
      <c r="H74" s="17"/>
      <c r="I74" s="10"/>
      <c r="J74" s="4"/>
      <c r="K74" s="11"/>
      <c r="L74" s="23"/>
      <c r="M74" s="21"/>
    </row>
    <row r="75" spans="1:19" ht="15" thickBot="1" x14ac:dyDescent="0.4">
      <c r="B75" s="49"/>
      <c r="C75" s="52"/>
      <c r="D75" s="53"/>
      <c r="E75" s="41"/>
      <c r="F75" s="42"/>
      <c r="G75" s="43"/>
      <c r="H75" s="44"/>
      <c r="I75" s="45"/>
      <c r="J75" s="37"/>
      <c r="K75" s="46"/>
      <c r="L75" s="23"/>
      <c r="M75" s="21"/>
    </row>
    <row r="76" spans="1:19" ht="15" thickBot="1" x14ac:dyDescent="0.4">
      <c r="A76" s="40">
        <v>43167</v>
      </c>
      <c r="B76" s="38" t="s">
        <v>43</v>
      </c>
      <c r="C76" s="51" t="s">
        <v>44</v>
      </c>
      <c r="D76" s="39" t="s">
        <v>19</v>
      </c>
      <c r="E76">
        <v>1775</v>
      </c>
      <c r="F76" s="9">
        <f t="shared" ref="F76:F82" si="16">E76/450</f>
        <v>3.9444444444444446</v>
      </c>
      <c r="G76" s="16">
        <v>53.9</v>
      </c>
      <c r="H76" s="17">
        <f t="shared" si="13"/>
        <v>13.899999999999999</v>
      </c>
      <c r="I76" s="10">
        <f t="shared" si="14"/>
        <v>0.28377298161470826</v>
      </c>
      <c r="J76" s="4">
        <v>13</v>
      </c>
      <c r="K76" s="26">
        <f t="shared" si="15"/>
        <v>260</v>
      </c>
      <c r="L76" s="27">
        <f>AVERAGE(I76:I99)</f>
        <v>0.39656859292243624</v>
      </c>
      <c r="M76" s="28">
        <f>AVERAGE(K76:K99)</f>
        <v>102.91666666666667</v>
      </c>
      <c r="O76" s="1"/>
      <c r="P76" s="1"/>
      <c r="Q76" s="1"/>
      <c r="R76" s="1"/>
      <c r="S76" s="1"/>
    </row>
    <row r="77" spans="1:19" x14ac:dyDescent="0.35">
      <c r="B77" s="38" t="s">
        <v>43</v>
      </c>
      <c r="C77" s="51" t="s">
        <v>44</v>
      </c>
      <c r="D77" s="39" t="s">
        <v>20</v>
      </c>
      <c r="E77">
        <v>702</v>
      </c>
      <c r="F77" s="9">
        <f t="shared" si="16"/>
        <v>1.56</v>
      </c>
      <c r="G77" s="16">
        <v>44.8</v>
      </c>
      <c r="H77" s="17">
        <f t="shared" si="13"/>
        <v>4.7999999999999972</v>
      </c>
      <c r="I77" s="10">
        <f t="shared" si="14"/>
        <v>0.32500000000000018</v>
      </c>
      <c r="J77" s="4">
        <v>3.5</v>
      </c>
      <c r="K77" s="11">
        <f t="shared" si="15"/>
        <v>70</v>
      </c>
      <c r="L77" s="23"/>
      <c r="M77" s="23"/>
      <c r="O77" s="1"/>
      <c r="P77" s="1"/>
      <c r="Q77" s="1"/>
      <c r="R77" s="1"/>
    </row>
    <row r="78" spans="1:19" x14ac:dyDescent="0.35">
      <c r="B78" s="38" t="s">
        <v>43</v>
      </c>
      <c r="C78" s="51" t="s">
        <v>44</v>
      </c>
      <c r="D78" s="39" t="s">
        <v>21</v>
      </c>
      <c r="E78">
        <v>1717</v>
      </c>
      <c r="F78" s="9">
        <f t="shared" si="16"/>
        <v>3.8155555555555556</v>
      </c>
      <c r="G78" s="16">
        <v>50.9</v>
      </c>
      <c r="H78" s="17">
        <f t="shared" si="13"/>
        <v>10.899999999999999</v>
      </c>
      <c r="I78" s="10">
        <f t="shared" si="14"/>
        <v>0.35005096839959232</v>
      </c>
      <c r="J78" s="4">
        <v>5</v>
      </c>
      <c r="K78" s="11">
        <f t="shared" si="15"/>
        <v>100</v>
      </c>
      <c r="L78" s="23"/>
      <c r="M78" s="21"/>
      <c r="O78" s="1"/>
      <c r="P78" s="1"/>
      <c r="Q78" s="1"/>
      <c r="R78" s="1"/>
    </row>
    <row r="79" spans="1:19" x14ac:dyDescent="0.35">
      <c r="B79" s="38" t="s">
        <v>43</v>
      </c>
      <c r="C79" s="51" t="s">
        <v>44</v>
      </c>
      <c r="D79" s="39" t="s">
        <v>22</v>
      </c>
      <c r="E79">
        <v>523</v>
      </c>
      <c r="F79" s="9">
        <f t="shared" si="16"/>
        <v>1.1622222222222223</v>
      </c>
      <c r="G79" s="16">
        <v>44</v>
      </c>
      <c r="H79" s="17">
        <f t="shared" si="13"/>
        <v>4</v>
      </c>
      <c r="I79" s="10">
        <f t="shared" si="14"/>
        <v>0.29055555555555557</v>
      </c>
      <c r="J79" s="4">
        <v>8.5</v>
      </c>
      <c r="K79" s="11">
        <f t="shared" si="15"/>
        <v>170</v>
      </c>
      <c r="L79" s="23">
        <f>AVERAGE(I76:I79)</f>
        <v>0.31234487639246411</v>
      </c>
      <c r="M79" s="21">
        <f>AVERAGE(K76:K79)</f>
        <v>150</v>
      </c>
      <c r="O79" s="1"/>
      <c r="P79" s="1"/>
      <c r="Q79" s="1"/>
      <c r="R79" s="1"/>
    </row>
    <row r="80" spans="1:19" x14ac:dyDescent="0.35">
      <c r="B80" s="38" t="s">
        <v>43</v>
      </c>
      <c r="C80" s="51" t="s">
        <v>44</v>
      </c>
      <c r="D80" s="39" t="s">
        <v>23</v>
      </c>
      <c r="E80">
        <v>1797</v>
      </c>
      <c r="F80" s="9">
        <f t="shared" si="16"/>
        <v>3.9933333333333332</v>
      </c>
      <c r="G80" s="16">
        <v>54.2</v>
      </c>
      <c r="H80" s="17">
        <f t="shared" si="13"/>
        <v>14.200000000000003</v>
      </c>
      <c r="I80" s="10">
        <f t="shared" si="14"/>
        <v>0.28122065727699525</v>
      </c>
      <c r="J80" s="4">
        <v>7.5</v>
      </c>
      <c r="K80" s="11">
        <f t="shared" si="15"/>
        <v>150</v>
      </c>
      <c r="L80" s="23"/>
      <c r="M80" s="21"/>
      <c r="O80" s="1"/>
      <c r="P80" s="1"/>
      <c r="Q80" s="1"/>
      <c r="R80" s="1"/>
    </row>
    <row r="81" spans="2:19" x14ac:dyDescent="0.35">
      <c r="B81" s="38" t="s">
        <v>43</v>
      </c>
      <c r="C81" s="51" t="s">
        <v>44</v>
      </c>
      <c r="D81" s="39" t="s">
        <v>24</v>
      </c>
      <c r="E81">
        <v>577</v>
      </c>
      <c r="F81" s="9">
        <f t="shared" si="16"/>
        <v>1.2822222222222222</v>
      </c>
      <c r="G81" s="16">
        <v>45.1</v>
      </c>
      <c r="H81" s="17">
        <f t="shared" si="13"/>
        <v>5.1000000000000014</v>
      </c>
      <c r="I81" s="10">
        <f t="shared" si="14"/>
        <v>0.2514161220043572</v>
      </c>
      <c r="J81" s="4">
        <v>6</v>
      </c>
      <c r="K81" s="11">
        <f t="shared" si="15"/>
        <v>120</v>
      </c>
      <c r="L81" s="23"/>
      <c r="M81" s="21"/>
      <c r="O81" s="1"/>
      <c r="P81" s="1"/>
      <c r="Q81" s="1"/>
      <c r="R81" s="1"/>
      <c r="S81" s="1"/>
    </row>
    <row r="82" spans="2:19" x14ac:dyDescent="0.35">
      <c r="B82" s="38" t="s">
        <v>43</v>
      </c>
      <c r="C82" s="51" t="s">
        <v>44</v>
      </c>
      <c r="D82" s="39" t="s">
        <v>25</v>
      </c>
      <c r="E82">
        <v>1670</v>
      </c>
      <c r="F82" s="9">
        <f t="shared" si="16"/>
        <v>3.7111111111111112</v>
      </c>
      <c r="G82" s="16">
        <v>53.2</v>
      </c>
      <c r="H82" s="17">
        <f t="shared" si="13"/>
        <v>13.200000000000003</v>
      </c>
      <c r="I82" s="10">
        <f t="shared" si="14"/>
        <v>0.28114478114478109</v>
      </c>
      <c r="J82" s="4">
        <v>5.5</v>
      </c>
      <c r="K82" s="11">
        <f t="shared" si="15"/>
        <v>110</v>
      </c>
      <c r="L82" s="23"/>
      <c r="M82" s="21"/>
      <c r="O82" s="1"/>
      <c r="P82" s="1"/>
      <c r="Q82" s="1"/>
      <c r="R82" s="1"/>
    </row>
    <row r="83" spans="2:19" x14ac:dyDescent="0.35">
      <c r="B83" s="38" t="s">
        <v>43</v>
      </c>
      <c r="C83" s="51" t="s">
        <v>44</v>
      </c>
      <c r="D83" s="39" t="s">
        <v>26</v>
      </c>
      <c r="E83">
        <v>612</v>
      </c>
      <c r="F83" s="9">
        <f t="shared" ref="F83:F99" si="17">E83/450</f>
        <v>1.36</v>
      </c>
      <c r="G83" s="16">
        <v>45.8</v>
      </c>
      <c r="H83" s="17">
        <f t="shared" ref="H83:H99" si="18">G83-40</f>
        <v>5.7999999999999972</v>
      </c>
      <c r="I83" s="10">
        <f t="shared" ref="I83:I99" si="19">F83/H83</f>
        <v>0.23448275862068979</v>
      </c>
      <c r="J83" s="4">
        <v>7</v>
      </c>
      <c r="K83" s="11">
        <f t="shared" ref="K83:K99" si="20">J83/50*1000</f>
        <v>140</v>
      </c>
      <c r="L83" s="23">
        <f>AVERAGE(I80:I83)</f>
        <v>0.26206607976170582</v>
      </c>
      <c r="M83" s="21">
        <f>AVERAGE(K80:K83)</f>
        <v>130</v>
      </c>
      <c r="O83" s="1"/>
      <c r="P83" s="1"/>
      <c r="Q83" s="1"/>
      <c r="R83" s="1"/>
      <c r="S83" s="1"/>
    </row>
    <row r="84" spans="2:19" x14ac:dyDescent="0.35">
      <c r="B84" s="38" t="s">
        <v>43</v>
      </c>
      <c r="C84" s="51" t="s">
        <v>44</v>
      </c>
      <c r="D84" s="39" t="s">
        <v>27</v>
      </c>
      <c r="E84">
        <v>1827</v>
      </c>
      <c r="F84" s="9">
        <f t="shared" si="17"/>
        <v>4.0599999999999996</v>
      </c>
      <c r="G84" s="16">
        <v>51.1</v>
      </c>
      <c r="H84" s="17">
        <f t="shared" si="18"/>
        <v>11.100000000000001</v>
      </c>
      <c r="I84" s="10">
        <f t="shared" si="19"/>
        <v>0.36576576576576569</v>
      </c>
      <c r="J84" s="4">
        <v>6.5</v>
      </c>
      <c r="K84" s="11">
        <f t="shared" si="20"/>
        <v>130</v>
      </c>
      <c r="L84" s="23"/>
      <c r="M84" s="21"/>
      <c r="O84" s="1"/>
      <c r="P84" s="1"/>
      <c r="Q84" s="1"/>
      <c r="R84" s="1"/>
      <c r="S84" s="1"/>
    </row>
    <row r="85" spans="2:19" x14ac:dyDescent="0.35">
      <c r="B85" s="38" t="s">
        <v>43</v>
      </c>
      <c r="C85" s="51" t="s">
        <v>44</v>
      </c>
      <c r="D85" s="39" t="s">
        <v>28</v>
      </c>
      <c r="E85">
        <v>671</v>
      </c>
      <c r="F85" s="9">
        <f t="shared" si="17"/>
        <v>1.4911111111111111</v>
      </c>
      <c r="G85" s="16">
        <v>43.4</v>
      </c>
      <c r="H85" s="17">
        <f t="shared" si="18"/>
        <v>3.3999999999999986</v>
      </c>
      <c r="I85" s="10">
        <f t="shared" si="19"/>
        <v>0.43856209150326814</v>
      </c>
      <c r="J85" s="4">
        <v>3.5</v>
      </c>
      <c r="K85" s="11">
        <f t="shared" si="20"/>
        <v>70</v>
      </c>
      <c r="L85" s="23"/>
      <c r="M85" s="21"/>
    </row>
    <row r="86" spans="2:19" x14ac:dyDescent="0.35">
      <c r="B86" s="38" t="s">
        <v>43</v>
      </c>
      <c r="C86" s="51" t="s">
        <v>44</v>
      </c>
      <c r="D86" s="39" t="s">
        <v>29</v>
      </c>
      <c r="E86">
        <v>1981</v>
      </c>
      <c r="F86" s="9">
        <f t="shared" si="17"/>
        <v>4.402222222222222</v>
      </c>
      <c r="G86" s="16">
        <v>48.3</v>
      </c>
      <c r="H86" s="17">
        <f t="shared" si="18"/>
        <v>8.2999999999999972</v>
      </c>
      <c r="I86" s="10">
        <f t="shared" si="19"/>
        <v>0.53038821954484616</v>
      </c>
      <c r="J86" s="4">
        <v>3</v>
      </c>
      <c r="K86" s="11">
        <f t="shared" si="20"/>
        <v>60</v>
      </c>
      <c r="L86" s="23"/>
      <c r="M86" s="21"/>
    </row>
    <row r="87" spans="2:19" x14ac:dyDescent="0.35">
      <c r="B87" s="38" t="s">
        <v>43</v>
      </c>
      <c r="C87" s="51" t="s">
        <v>44</v>
      </c>
      <c r="D87" s="39" t="s">
        <v>30</v>
      </c>
      <c r="E87">
        <v>686</v>
      </c>
      <c r="F87" s="9">
        <f t="shared" si="17"/>
        <v>1.5244444444444445</v>
      </c>
      <c r="G87" s="16">
        <v>43.1</v>
      </c>
      <c r="H87" s="17">
        <f t="shared" si="18"/>
        <v>3.1000000000000014</v>
      </c>
      <c r="I87" s="10">
        <f t="shared" si="19"/>
        <v>0.49175627240143349</v>
      </c>
      <c r="J87" s="4">
        <v>7.5</v>
      </c>
      <c r="K87" s="11">
        <f t="shared" si="20"/>
        <v>150</v>
      </c>
      <c r="L87" s="23">
        <f>AVERAGE(I84:I87)</f>
        <v>0.45661808730382836</v>
      </c>
      <c r="M87" s="21">
        <f>AVERAGE(K84:K87)</f>
        <v>102.5</v>
      </c>
      <c r="O87" s="1"/>
      <c r="P87" s="1"/>
      <c r="Q87" s="1"/>
      <c r="R87" s="1"/>
    </row>
    <row r="88" spans="2:19" x14ac:dyDescent="0.35">
      <c r="B88" s="38" t="s">
        <v>43</v>
      </c>
      <c r="C88" s="51" t="s">
        <v>44</v>
      </c>
      <c r="D88" s="39" t="s">
        <v>31</v>
      </c>
      <c r="E88">
        <v>1836</v>
      </c>
      <c r="F88" s="9">
        <f t="shared" si="17"/>
        <v>4.08</v>
      </c>
      <c r="G88" s="16">
        <v>45.8</v>
      </c>
      <c r="H88" s="17">
        <f t="shared" si="18"/>
        <v>5.7999999999999972</v>
      </c>
      <c r="I88" s="10">
        <f t="shared" si="19"/>
        <v>0.70344827586206937</v>
      </c>
      <c r="J88" s="4">
        <v>4.5</v>
      </c>
      <c r="K88" s="11">
        <f t="shared" si="20"/>
        <v>90</v>
      </c>
      <c r="L88" s="23"/>
      <c r="M88" s="21"/>
      <c r="O88" s="1"/>
      <c r="P88" s="1"/>
      <c r="Q88" s="1"/>
      <c r="R88" s="1"/>
    </row>
    <row r="89" spans="2:19" x14ac:dyDescent="0.35">
      <c r="B89" s="38" t="s">
        <v>43</v>
      </c>
      <c r="C89" s="51" t="s">
        <v>44</v>
      </c>
      <c r="D89" s="39" t="s">
        <v>32</v>
      </c>
      <c r="E89">
        <v>593</v>
      </c>
      <c r="F89" s="9">
        <f t="shared" si="17"/>
        <v>1.3177777777777777</v>
      </c>
      <c r="G89" s="16">
        <v>42.7</v>
      </c>
      <c r="H89" s="17">
        <f t="shared" si="18"/>
        <v>2.7000000000000028</v>
      </c>
      <c r="I89" s="10">
        <f t="shared" si="19"/>
        <v>0.48806584362139865</v>
      </c>
      <c r="J89" s="4">
        <v>4</v>
      </c>
      <c r="K89" s="11">
        <f t="shared" si="20"/>
        <v>80</v>
      </c>
      <c r="L89" s="23"/>
      <c r="M89" s="21"/>
      <c r="O89" s="1"/>
      <c r="P89" s="1"/>
      <c r="Q89" s="1"/>
      <c r="R89" s="1"/>
      <c r="S89" s="1"/>
    </row>
    <row r="90" spans="2:19" x14ac:dyDescent="0.35">
      <c r="B90" s="38" t="s">
        <v>43</v>
      </c>
      <c r="C90" s="51" t="s">
        <v>44</v>
      </c>
      <c r="D90" s="39" t="s">
        <v>33</v>
      </c>
      <c r="E90">
        <v>1698</v>
      </c>
      <c r="F90" s="9">
        <f t="shared" si="17"/>
        <v>3.7733333333333334</v>
      </c>
      <c r="G90" s="16">
        <v>47.9</v>
      </c>
      <c r="H90" s="17">
        <f t="shared" si="18"/>
        <v>7.8999999999999986</v>
      </c>
      <c r="I90" s="10">
        <f t="shared" si="19"/>
        <v>0.47763713080168785</v>
      </c>
      <c r="J90" s="4">
        <v>3</v>
      </c>
      <c r="K90" s="11">
        <f t="shared" si="20"/>
        <v>60</v>
      </c>
      <c r="L90" s="23"/>
      <c r="M90" s="21"/>
      <c r="O90" s="1"/>
      <c r="P90" s="1"/>
      <c r="Q90" s="1"/>
      <c r="R90" s="1"/>
      <c r="S90" s="1"/>
    </row>
    <row r="91" spans="2:19" x14ac:dyDescent="0.35">
      <c r="B91" s="38" t="s">
        <v>43</v>
      </c>
      <c r="C91" s="51" t="s">
        <v>44</v>
      </c>
      <c r="D91" s="39" t="s">
        <v>34</v>
      </c>
      <c r="E91">
        <v>504</v>
      </c>
      <c r="F91" s="9">
        <f t="shared" si="17"/>
        <v>1.1200000000000001</v>
      </c>
      <c r="G91" s="16">
        <v>42.8</v>
      </c>
      <c r="H91" s="17">
        <f t="shared" si="18"/>
        <v>2.7999999999999972</v>
      </c>
      <c r="I91" s="10">
        <f t="shared" si="19"/>
        <v>0.40000000000000047</v>
      </c>
      <c r="J91" s="4">
        <v>5.5</v>
      </c>
      <c r="K91" s="11">
        <f t="shared" si="20"/>
        <v>110</v>
      </c>
      <c r="L91" s="23">
        <f>AVERAGE(I88:I91)</f>
        <v>0.51728781257128909</v>
      </c>
      <c r="M91" s="21">
        <f>AVERAGE(K88:K91)</f>
        <v>85</v>
      </c>
    </row>
    <row r="92" spans="2:19" x14ac:dyDescent="0.35">
      <c r="B92" s="38" t="s">
        <v>43</v>
      </c>
      <c r="C92" s="51" t="s">
        <v>44</v>
      </c>
      <c r="D92" s="39" t="s">
        <v>35</v>
      </c>
      <c r="E92">
        <v>1650</v>
      </c>
      <c r="F92" s="9">
        <f t="shared" si="17"/>
        <v>3.6666666666666665</v>
      </c>
      <c r="G92" s="16">
        <v>51.5</v>
      </c>
      <c r="H92" s="17">
        <f t="shared" si="18"/>
        <v>11.5</v>
      </c>
      <c r="I92" s="10">
        <f t="shared" si="19"/>
        <v>0.3188405797101449</v>
      </c>
      <c r="J92" s="4">
        <v>3.5</v>
      </c>
      <c r="K92" s="11">
        <f t="shared" si="20"/>
        <v>70</v>
      </c>
      <c r="L92" s="23"/>
      <c r="M92" s="21"/>
    </row>
    <row r="93" spans="2:19" x14ac:dyDescent="0.35">
      <c r="B93" s="38" t="s">
        <v>43</v>
      </c>
      <c r="C93" s="51" t="s">
        <v>44</v>
      </c>
      <c r="D93" s="39" t="s">
        <v>36</v>
      </c>
      <c r="E93">
        <v>488</v>
      </c>
      <c r="F93" s="9">
        <f t="shared" si="17"/>
        <v>1.0844444444444445</v>
      </c>
      <c r="G93" s="16">
        <v>42.7</v>
      </c>
      <c r="H93" s="17">
        <f t="shared" si="18"/>
        <v>2.7000000000000028</v>
      </c>
      <c r="I93" s="10">
        <f t="shared" si="19"/>
        <v>0.40164609053497902</v>
      </c>
      <c r="J93" s="4">
        <v>4.5</v>
      </c>
      <c r="K93" s="11">
        <f t="shared" si="20"/>
        <v>90</v>
      </c>
      <c r="L93" s="23"/>
      <c r="M93" s="21"/>
    </row>
    <row r="94" spans="2:19" x14ac:dyDescent="0.35">
      <c r="B94" s="38" t="s">
        <v>43</v>
      </c>
      <c r="C94" s="51" t="s">
        <v>44</v>
      </c>
      <c r="D94" s="39" t="s">
        <v>37</v>
      </c>
      <c r="E94">
        <v>1955</v>
      </c>
      <c r="F94" s="9">
        <f t="shared" si="17"/>
        <v>4.3444444444444441</v>
      </c>
      <c r="G94" s="16">
        <v>51.7</v>
      </c>
      <c r="H94" s="17">
        <f t="shared" si="18"/>
        <v>11.700000000000003</v>
      </c>
      <c r="I94" s="10">
        <f t="shared" si="19"/>
        <v>0.37132003798670454</v>
      </c>
      <c r="J94" s="4">
        <v>4</v>
      </c>
      <c r="K94" s="11">
        <f t="shared" si="20"/>
        <v>80</v>
      </c>
      <c r="L94" s="23"/>
      <c r="M94" s="21"/>
    </row>
    <row r="95" spans="2:19" x14ac:dyDescent="0.35">
      <c r="B95" s="38" t="s">
        <v>43</v>
      </c>
      <c r="C95" s="51" t="s">
        <v>44</v>
      </c>
      <c r="D95" s="39" t="s">
        <v>38</v>
      </c>
      <c r="E95">
        <v>816</v>
      </c>
      <c r="F95" s="9">
        <f t="shared" si="17"/>
        <v>1.8133333333333332</v>
      </c>
      <c r="G95" s="16">
        <v>43.3</v>
      </c>
      <c r="H95" s="17">
        <f t="shared" si="18"/>
        <v>3.2999999999999972</v>
      </c>
      <c r="I95" s="10">
        <f t="shared" si="19"/>
        <v>0.54949494949494992</v>
      </c>
      <c r="J95" s="4">
        <v>5.5</v>
      </c>
      <c r="K95" s="11">
        <f t="shared" si="20"/>
        <v>110</v>
      </c>
      <c r="L95" s="23">
        <f>AVERAGE(I92:I95)</f>
        <v>0.41032541443169457</v>
      </c>
      <c r="M95" s="21">
        <f>AVERAGE(K92:K95)</f>
        <v>87.5</v>
      </c>
    </row>
    <row r="96" spans="2:19" x14ac:dyDescent="0.35">
      <c r="B96" s="38" t="s">
        <v>43</v>
      </c>
      <c r="C96" s="51" t="s">
        <v>44</v>
      </c>
      <c r="D96" s="39" t="s">
        <v>39</v>
      </c>
      <c r="E96">
        <v>1510</v>
      </c>
      <c r="F96" s="9">
        <f t="shared" si="17"/>
        <v>3.3555555555555556</v>
      </c>
      <c r="G96" s="16">
        <v>46.9</v>
      </c>
      <c r="H96" s="17">
        <f t="shared" si="18"/>
        <v>6.8999999999999986</v>
      </c>
      <c r="I96" s="10">
        <f t="shared" si="19"/>
        <v>0.48631239935587772</v>
      </c>
      <c r="J96" s="4">
        <v>4</v>
      </c>
      <c r="K96" s="11">
        <f t="shared" si="20"/>
        <v>80</v>
      </c>
      <c r="L96" s="23"/>
      <c r="M96" s="21"/>
    </row>
    <row r="97" spans="1:13" x14ac:dyDescent="0.35">
      <c r="B97" s="38" t="s">
        <v>43</v>
      </c>
      <c r="C97" s="51" t="s">
        <v>44</v>
      </c>
      <c r="D97" s="39" t="s">
        <v>40</v>
      </c>
      <c r="E97">
        <v>566</v>
      </c>
      <c r="F97" s="9">
        <f t="shared" si="17"/>
        <v>1.2577777777777779</v>
      </c>
      <c r="G97" s="16">
        <v>43.3</v>
      </c>
      <c r="H97" s="17">
        <f t="shared" si="18"/>
        <v>3.2999999999999972</v>
      </c>
      <c r="I97" s="10">
        <f t="shared" si="19"/>
        <v>0.38114478114478151</v>
      </c>
      <c r="J97" s="4">
        <v>2.5</v>
      </c>
      <c r="K97" s="11">
        <f t="shared" si="20"/>
        <v>50</v>
      </c>
      <c r="L97" s="23"/>
      <c r="M97" s="21"/>
    </row>
    <row r="98" spans="1:13" x14ac:dyDescent="0.35">
      <c r="B98" s="38" t="s">
        <v>43</v>
      </c>
      <c r="C98" s="51" t="s">
        <v>44</v>
      </c>
      <c r="D98" s="39" t="s">
        <v>41</v>
      </c>
      <c r="E98">
        <v>1825</v>
      </c>
      <c r="F98" s="9">
        <f t="shared" si="17"/>
        <v>4.0555555555555554</v>
      </c>
      <c r="G98" s="16">
        <v>51.5</v>
      </c>
      <c r="H98" s="17">
        <f t="shared" si="18"/>
        <v>11.5</v>
      </c>
      <c r="I98" s="10">
        <f t="shared" si="19"/>
        <v>0.35265700483091783</v>
      </c>
      <c r="J98" s="4">
        <v>3</v>
      </c>
      <c r="K98" s="11">
        <f t="shared" si="20"/>
        <v>60</v>
      </c>
      <c r="L98" s="23"/>
      <c r="M98" s="21"/>
    </row>
    <row r="99" spans="1:13" ht="15" thickBot="1" x14ac:dyDescent="0.4">
      <c r="B99" s="49" t="s">
        <v>43</v>
      </c>
      <c r="C99" s="52" t="s">
        <v>44</v>
      </c>
      <c r="D99" s="53" t="s">
        <v>42</v>
      </c>
      <c r="E99" s="41">
        <v>625</v>
      </c>
      <c r="F99" s="42">
        <f t="shared" si="17"/>
        <v>1.3888888888888888</v>
      </c>
      <c r="G99" s="43">
        <v>43</v>
      </c>
      <c r="H99" s="44">
        <f t="shared" si="18"/>
        <v>3</v>
      </c>
      <c r="I99" s="45">
        <f t="shared" si="19"/>
        <v>0.46296296296296297</v>
      </c>
      <c r="J99" s="37">
        <v>3</v>
      </c>
      <c r="K99" s="46">
        <f t="shared" si="20"/>
        <v>60</v>
      </c>
      <c r="L99" s="23">
        <f>AVERAGE(I96:I99)</f>
        <v>0.42076928707363503</v>
      </c>
      <c r="M99" s="21">
        <f>AVERAGE(K96:K99)</f>
        <v>62.5</v>
      </c>
    </row>
    <row r="100" spans="1:13" ht="15" thickBot="1" x14ac:dyDescent="0.4">
      <c r="A100" s="40">
        <v>43167</v>
      </c>
      <c r="B100" s="38" t="s">
        <v>43</v>
      </c>
      <c r="C100" s="51" t="s">
        <v>45</v>
      </c>
      <c r="D100" s="39" t="s">
        <v>19</v>
      </c>
      <c r="E100">
        <v>1821</v>
      </c>
      <c r="F100" s="9">
        <f t="shared" ref="F100:F123" si="21">E100/450</f>
        <v>4.0466666666666669</v>
      </c>
      <c r="G100" s="16">
        <v>50.2</v>
      </c>
      <c r="H100" s="17">
        <f t="shared" ref="H100:H123" si="22">G100-40</f>
        <v>10.200000000000003</v>
      </c>
      <c r="I100" s="10">
        <f t="shared" ref="I100:I123" si="23">F100/H100</f>
        <v>0.39673202614379077</v>
      </c>
      <c r="J100" s="4">
        <v>9</v>
      </c>
      <c r="K100" s="26">
        <f t="shared" ref="K100:K123" si="24">J100/50*1000</f>
        <v>180</v>
      </c>
      <c r="L100" s="27">
        <f>AVERAGE(I100:I123)</f>
        <v>0.41161823071476117</v>
      </c>
      <c r="M100" s="28">
        <f>AVERAGE(K100:K123)</f>
        <v>96.666666666666671</v>
      </c>
    </row>
    <row r="101" spans="1:13" x14ac:dyDescent="0.35">
      <c r="B101" s="38" t="s">
        <v>43</v>
      </c>
      <c r="C101" s="51" t="s">
        <v>45</v>
      </c>
      <c r="D101" s="39" t="s">
        <v>20</v>
      </c>
      <c r="E101">
        <v>803</v>
      </c>
      <c r="F101" s="9">
        <f t="shared" si="21"/>
        <v>1.7844444444444445</v>
      </c>
      <c r="G101" s="16">
        <v>43.9</v>
      </c>
      <c r="H101" s="17">
        <f t="shared" si="22"/>
        <v>3.8999999999999986</v>
      </c>
      <c r="I101" s="10">
        <f t="shared" si="23"/>
        <v>0.45754985754985772</v>
      </c>
      <c r="J101" s="4">
        <v>2</v>
      </c>
      <c r="K101" s="11">
        <f t="shared" si="24"/>
        <v>40</v>
      </c>
      <c r="L101" s="23"/>
      <c r="M101" s="23"/>
    </row>
    <row r="102" spans="1:13" x14ac:dyDescent="0.35">
      <c r="B102" s="38" t="s">
        <v>43</v>
      </c>
      <c r="C102" s="51" t="s">
        <v>45</v>
      </c>
      <c r="D102" s="39" t="s">
        <v>21</v>
      </c>
      <c r="E102">
        <v>1945</v>
      </c>
      <c r="F102" s="9">
        <f t="shared" si="21"/>
        <v>4.322222222222222</v>
      </c>
      <c r="G102" s="16">
        <v>54.2</v>
      </c>
      <c r="H102" s="17">
        <f t="shared" si="22"/>
        <v>14.200000000000003</v>
      </c>
      <c r="I102" s="10">
        <f t="shared" si="23"/>
        <v>0.30438184663536766</v>
      </c>
      <c r="J102" s="4">
        <v>3.5</v>
      </c>
      <c r="K102" s="11">
        <f t="shared" si="24"/>
        <v>70</v>
      </c>
      <c r="L102" s="23"/>
      <c r="M102" s="21"/>
    </row>
    <row r="103" spans="1:13" x14ac:dyDescent="0.35">
      <c r="B103" s="38" t="s">
        <v>43</v>
      </c>
      <c r="C103" s="51" t="s">
        <v>45</v>
      </c>
      <c r="D103" s="39" t="s">
        <v>22</v>
      </c>
      <c r="E103">
        <v>728</v>
      </c>
      <c r="F103" s="9">
        <f t="shared" si="21"/>
        <v>1.6177777777777778</v>
      </c>
      <c r="G103" s="16">
        <v>42.3</v>
      </c>
      <c r="H103" s="17">
        <f t="shared" si="22"/>
        <v>2.2999999999999972</v>
      </c>
      <c r="I103" s="10">
        <f t="shared" si="23"/>
        <v>0.70338164251207813</v>
      </c>
      <c r="J103" s="4">
        <v>6</v>
      </c>
      <c r="K103" s="11">
        <f t="shared" si="24"/>
        <v>120</v>
      </c>
      <c r="L103" s="23">
        <f>AVERAGE(I100:I103)</f>
        <v>0.46551134321027354</v>
      </c>
      <c r="M103" s="21">
        <f>AVERAGE(K100:K103)</f>
        <v>102.5</v>
      </c>
    </row>
    <row r="104" spans="1:13" x14ac:dyDescent="0.35">
      <c r="B104" s="38" t="s">
        <v>43</v>
      </c>
      <c r="C104" s="51" t="s">
        <v>45</v>
      </c>
      <c r="D104" s="39" t="s">
        <v>23</v>
      </c>
      <c r="E104">
        <v>1850</v>
      </c>
      <c r="F104" s="9">
        <f>E104/450</f>
        <v>4.1111111111111107</v>
      </c>
      <c r="G104" s="16">
        <v>50.2</v>
      </c>
      <c r="H104" s="17">
        <f>G104-40</f>
        <v>10.200000000000003</v>
      </c>
      <c r="I104" s="10">
        <f>F104/H104</f>
        <v>0.40305010893246174</v>
      </c>
      <c r="J104" s="4">
        <v>2.5</v>
      </c>
      <c r="K104" s="11">
        <f>J104/50*1000</f>
        <v>50</v>
      </c>
      <c r="L104" s="23"/>
      <c r="M104" s="21"/>
    </row>
    <row r="105" spans="1:13" x14ac:dyDescent="0.35">
      <c r="B105" s="38" t="s">
        <v>43</v>
      </c>
      <c r="C105" s="51" t="s">
        <v>45</v>
      </c>
      <c r="D105" s="39" t="s">
        <v>24</v>
      </c>
      <c r="E105">
        <v>721</v>
      </c>
      <c r="F105" s="9">
        <f>E105/450</f>
        <v>1.6022222222222222</v>
      </c>
      <c r="G105" s="16">
        <v>44.3</v>
      </c>
      <c r="H105" s="17">
        <f>G105-40</f>
        <v>4.2999999999999972</v>
      </c>
      <c r="I105" s="10">
        <f>F105/H105</f>
        <v>0.37260981912144725</v>
      </c>
      <c r="J105" s="4">
        <v>6</v>
      </c>
      <c r="K105" s="11">
        <f>J105/50*1000</f>
        <v>120</v>
      </c>
      <c r="L105" s="23"/>
      <c r="M105" s="21"/>
    </row>
    <row r="106" spans="1:13" x14ac:dyDescent="0.35">
      <c r="B106" s="38" t="s">
        <v>43</v>
      </c>
      <c r="C106" s="51" t="s">
        <v>45</v>
      </c>
      <c r="D106" s="39" t="s">
        <v>25</v>
      </c>
      <c r="E106">
        <v>1991</v>
      </c>
      <c r="F106" s="9">
        <f>E106/450</f>
        <v>4.4244444444444442</v>
      </c>
      <c r="G106" s="16">
        <v>48.3</v>
      </c>
      <c r="H106" s="17">
        <f>G106-40</f>
        <v>8.2999999999999972</v>
      </c>
      <c r="I106" s="10">
        <f>F106/H106</f>
        <v>0.53306559571619827</v>
      </c>
      <c r="J106" s="4">
        <v>2.5</v>
      </c>
      <c r="K106" s="11">
        <f>J106/50*1000</f>
        <v>50</v>
      </c>
      <c r="L106" s="23"/>
      <c r="M106" s="21"/>
    </row>
    <row r="107" spans="1:13" x14ac:dyDescent="0.35">
      <c r="B107" s="38" t="s">
        <v>43</v>
      </c>
      <c r="C107" s="51" t="s">
        <v>45</v>
      </c>
      <c r="D107" s="39" t="s">
        <v>26</v>
      </c>
      <c r="E107">
        <v>797</v>
      </c>
      <c r="F107" s="9">
        <f>E107/450</f>
        <v>1.7711111111111111</v>
      </c>
      <c r="G107" s="16">
        <v>44.5</v>
      </c>
      <c r="H107" s="17">
        <f>G107-40</f>
        <v>4.5</v>
      </c>
      <c r="I107" s="10">
        <f>F107/H107</f>
        <v>0.39358024691358023</v>
      </c>
      <c r="J107" s="4">
        <v>3</v>
      </c>
      <c r="K107" s="11">
        <f>J107/50*1000</f>
        <v>60</v>
      </c>
      <c r="L107" s="23">
        <f>AVERAGE(I104:I107)</f>
        <v>0.42557644267092187</v>
      </c>
      <c r="M107" s="21">
        <f>AVERAGE(K104:K107)</f>
        <v>70</v>
      </c>
    </row>
    <row r="108" spans="1:13" x14ac:dyDescent="0.35">
      <c r="B108" s="38" t="s">
        <v>43</v>
      </c>
      <c r="C108" s="51" t="s">
        <v>45</v>
      </c>
      <c r="D108" s="39" t="s">
        <v>27</v>
      </c>
      <c r="E108">
        <v>1958</v>
      </c>
      <c r="F108" s="9">
        <f t="shared" si="21"/>
        <v>4.3511111111111109</v>
      </c>
      <c r="G108" s="16">
        <v>52.4</v>
      </c>
      <c r="H108" s="17">
        <f t="shared" si="22"/>
        <v>12.399999999999999</v>
      </c>
      <c r="I108" s="10">
        <f t="shared" si="23"/>
        <v>0.35089605734767026</v>
      </c>
      <c r="J108" s="4">
        <v>4.5</v>
      </c>
      <c r="K108" s="11">
        <f t="shared" si="24"/>
        <v>90</v>
      </c>
      <c r="L108" s="23"/>
      <c r="M108" s="21"/>
    </row>
    <row r="109" spans="1:13" x14ac:dyDescent="0.35">
      <c r="B109" s="38" t="s">
        <v>43</v>
      </c>
      <c r="C109" s="51" t="s">
        <v>45</v>
      </c>
      <c r="D109" s="39" t="s">
        <v>28</v>
      </c>
      <c r="E109">
        <v>753</v>
      </c>
      <c r="F109" s="9">
        <f t="shared" si="21"/>
        <v>1.6733333333333333</v>
      </c>
      <c r="G109" s="16">
        <v>44.2</v>
      </c>
      <c r="H109" s="17">
        <f t="shared" si="22"/>
        <v>4.2000000000000028</v>
      </c>
      <c r="I109" s="10">
        <f t="shared" si="23"/>
        <v>0.39841269841269816</v>
      </c>
      <c r="J109" s="4">
        <v>3.5</v>
      </c>
      <c r="K109" s="11">
        <f t="shared" si="24"/>
        <v>70</v>
      </c>
      <c r="L109" s="23"/>
      <c r="M109" s="21"/>
    </row>
    <row r="110" spans="1:13" x14ac:dyDescent="0.35">
      <c r="B110" s="38" t="s">
        <v>43</v>
      </c>
      <c r="C110" s="51" t="s">
        <v>45</v>
      </c>
      <c r="D110" s="39" t="s">
        <v>29</v>
      </c>
      <c r="E110">
        <v>1899</v>
      </c>
      <c r="F110" s="9">
        <f t="shared" si="21"/>
        <v>4.22</v>
      </c>
      <c r="G110" s="16">
        <v>51.1</v>
      </c>
      <c r="H110" s="17">
        <f t="shared" si="22"/>
        <v>11.100000000000001</v>
      </c>
      <c r="I110" s="10">
        <f t="shared" si="23"/>
        <v>0.38018018018018013</v>
      </c>
      <c r="J110" s="4">
        <v>2.5</v>
      </c>
      <c r="K110" s="11">
        <f t="shared" si="24"/>
        <v>50</v>
      </c>
      <c r="L110" s="23"/>
      <c r="M110" s="21"/>
    </row>
    <row r="111" spans="1:13" x14ac:dyDescent="0.35">
      <c r="B111" s="38" t="s">
        <v>43</v>
      </c>
      <c r="C111" s="51" t="s">
        <v>45</v>
      </c>
      <c r="D111" s="39" t="s">
        <v>30</v>
      </c>
      <c r="E111">
        <v>765</v>
      </c>
      <c r="F111" s="9">
        <f t="shared" si="21"/>
        <v>1.7</v>
      </c>
      <c r="G111" s="16">
        <v>44.7</v>
      </c>
      <c r="H111" s="17">
        <f t="shared" si="22"/>
        <v>4.7000000000000028</v>
      </c>
      <c r="I111" s="10">
        <f t="shared" si="23"/>
        <v>0.36170212765957421</v>
      </c>
      <c r="J111" s="4">
        <v>8</v>
      </c>
      <c r="K111" s="11">
        <f t="shared" si="24"/>
        <v>160</v>
      </c>
      <c r="L111" s="23">
        <f>AVERAGE(I108:I111)</f>
        <v>0.37279776590003066</v>
      </c>
      <c r="M111" s="21">
        <f>AVERAGE(K108:K111)</f>
        <v>92.5</v>
      </c>
    </row>
    <row r="112" spans="1:13" x14ac:dyDescent="0.35">
      <c r="B112" s="38" t="s">
        <v>43</v>
      </c>
      <c r="C112" s="51" t="s">
        <v>45</v>
      </c>
      <c r="D112" s="39" t="s">
        <v>31</v>
      </c>
      <c r="E112">
        <v>1993</v>
      </c>
      <c r="F112" s="9">
        <f t="shared" si="21"/>
        <v>4.4288888888888893</v>
      </c>
      <c r="G112" s="16">
        <v>53.1</v>
      </c>
      <c r="H112" s="17">
        <f t="shared" si="22"/>
        <v>13.100000000000001</v>
      </c>
      <c r="I112" s="10">
        <f t="shared" si="23"/>
        <v>0.33808312128922813</v>
      </c>
      <c r="J112" s="4">
        <v>5.5</v>
      </c>
      <c r="K112" s="11">
        <f t="shared" si="24"/>
        <v>110</v>
      </c>
      <c r="L112" s="23"/>
      <c r="M112" s="21"/>
    </row>
    <row r="113" spans="1:13" x14ac:dyDescent="0.35">
      <c r="B113" s="38" t="s">
        <v>43</v>
      </c>
      <c r="C113" s="51" t="s">
        <v>45</v>
      </c>
      <c r="D113" s="39" t="s">
        <v>32</v>
      </c>
      <c r="E113">
        <v>704</v>
      </c>
      <c r="F113" s="9">
        <f t="shared" si="21"/>
        <v>1.5644444444444445</v>
      </c>
      <c r="G113" s="16">
        <v>44.3</v>
      </c>
      <c r="H113" s="17">
        <f t="shared" si="22"/>
        <v>4.2999999999999972</v>
      </c>
      <c r="I113" s="10">
        <f t="shared" si="23"/>
        <v>0.36382428940568501</v>
      </c>
      <c r="J113" s="4">
        <v>7</v>
      </c>
      <c r="K113" s="11">
        <f t="shared" si="24"/>
        <v>140</v>
      </c>
      <c r="L113" s="23"/>
      <c r="M113" s="21"/>
    </row>
    <row r="114" spans="1:13" x14ac:dyDescent="0.35">
      <c r="B114" s="38" t="s">
        <v>43</v>
      </c>
      <c r="C114" s="51" t="s">
        <v>45</v>
      </c>
      <c r="D114" s="39" t="s">
        <v>33</v>
      </c>
      <c r="E114">
        <v>1977</v>
      </c>
      <c r="F114" s="9">
        <f t="shared" si="21"/>
        <v>4.3933333333333335</v>
      </c>
      <c r="G114" s="16">
        <v>50.2</v>
      </c>
      <c r="H114" s="17">
        <f t="shared" si="22"/>
        <v>10.200000000000003</v>
      </c>
      <c r="I114" s="10">
        <f t="shared" si="23"/>
        <v>0.43071895424836593</v>
      </c>
      <c r="J114" s="4">
        <v>2</v>
      </c>
      <c r="K114" s="11">
        <f t="shared" si="24"/>
        <v>40</v>
      </c>
      <c r="L114" s="23"/>
      <c r="M114" s="21"/>
    </row>
    <row r="115" spans="1:13" x14ac:dyDescent="0.35">
      <c r="B115" s="38" t="s">
        <v>43</v>
      </c>
      <c r="C115" s="51" t="s">
        <v>45</v>
      </c>
      <c r="D115" s="39" t="s">
        <v>34</v>
      </c>
      <c r="E115">
        <v>600</v>
      </c>
      <c r="F115" s="9">
        <f t="shared" si="21"/>
        <v>1.3333333333333333</v>
      </c>
      <c r="G115" s="16">
        <v>45.9</v>
      </c>
      <c r="H115" s="17">
        <f t="shared" si="22"/>
        <v>5.8999999999999986</v>
      </c>
      <c r="I115" s="10">
        <f t="shared" si="23"/>
        <v>0.22598870056497181</v>
      </c>
      <c r="J115" s="4">
        <v>5.5</v>
      </c>
      <c r="K115" s="11">
        <f t="shared" si="24"/>
        <v>110</v>
      </c>
      <c r="L115" s="23">
        <f>AVERAGE(I112:I115)</f>
        <v>0.33965376637706274</v>
      </c>
      <c r="M115" s="21">
        <f>AVERAGE(K112:K115)</f>
        <v>100</v>
      </c>
    </row>
    <row r="116" spans="1:13" x14ac:dyDescent="0.35">
      <c r="B116" s="38" t="s">
        <v>43</v>
      </c>
      <c r="C116" s="51" t="s">
        <v>45</v>
      </c>
      <c r="D116" s="39" t="s">
        <v>35</v>
      </c>
      <c r="E116">
        <v>2019</v>
      </c>
      <c r="F116" s="9">
        <f t="shared" si="21"/>
        <v>4.4866666666666664</v>
      </c>
      <c r="G116" s="16">
        <v>54.1</v>
      </c>
      <c r="H116" s="17">
        <f t="shared" si="22"/>
        <v>14.100000000000001</v>
      </c>
      <c r="I116" s="10">
        <f t="shared" si="23"/>
        <v>0.31820330969267135</v>
      </c>
      <c r="J116" s="4">
        <v>4.5</v>
      </c>
      <c r="K116" s="11">
        <f t="shared" si="24"/>
        <v>90</v>
      </c>
      <c r="L116" s="23"/>
      <c r="M116" s="21"/>
    </row>
    <row r="117" spans="1:13" x14ac:dyDescent="0.35">
      <c r="B117" s="38" t="s">
        <v>43</v>
      </c>
      <c r="C117" s="51" t="s">
        <v>45</v>
      </c>
      <c r="D117" s="39" t="s">
        <v>36</v>
      </c>
      <c r="E117">
        <v>639</v>
      </c>
      <c r="F117" s="9">
        <f t="shared" si="21"/>
        <v>1.42</v>
      </c>
      <c r="G117" s="16">
        <v>45.1</v>
      </c>
      <c r="H117" s="17">
        <f t="shared" si="22"/>
        <v>5.1000000000000014</v>
      </c>
      <c r="I117" s="10">
        <f t="shared" si="23"/>
        <v>0.27843137254901951</v>
      </c>
      <c r="J117" s="4">
        <v>11</v>
      </c>
      <c r="K117" s="11">
        <f t="shared" si="24"/>
        <v>220</v>
      </c>
      <c r="L117" s="23"/>
      <c r="M117" s="21"/>
    </row>
    <row r="118" spans="1:13" x14ac:dyDescent="0.35">
      <c r="B118" s="38" t="s">
        <v>43</v>
      </c>
      <c r="C118" s="51" t="s">
        <v>45</v>
      </c>
      <c r="D118" s="39" t="s">
        <v>37</v>
      </c>
      <c r="E118">
        <v>1827</v>
      </c>
      <c r="F118" s="9">
        <f t="shared" si="21"/>
        <v>4.0599999999999996</v>
      </c>
      <c r="G118" s="16">
        <v>48.7</v>
      </c>
      <c r="H118" s="17">
        <f t="shared" si="22"/>
        <v>8.7000000000000028</v>
      </c>
      <c r="I118" s="10">
        <f t="shared" si="23"/>
        <v>0.46666666666666645</v>
      </c>
      <c r="J118" s="4">
        <v>2</v>
      </c>
      <c r="K118" s="11">
        <f t="shared" si="24"/>
        <v>40</v>
      </c>
      <c r="L118" s="23"/>
      <c r="M118" s="21"/>
    </row>
    <row r="119" spans="1:13" x14ac:dyDescent="0.35">
      <c r="B119" s="38" t="s">
        <v>43</v>
      </c>
      <c r="C119" s="51" t="s">
        <v>45</v>
      </c>
      <c r="D119" s="39" t="s">
        <v>38</v>
      </c>
      <c r="E119">
        <v>698</v>
      </c>
      <c r="F119" s="9">
        <f t="shared" si="21"/>
        <v>1.5511111111111111</v>
      </c>
      <c r="G119" s="16">
        <v>43.5</v>
      </c>
      <c r="H119" s="17">
        <f t="shared" si="22"/>
        <v>3.5</v>
      </c>
      <c r="I119" s="10">
        <f t="shared" si="23"/>
        <v>0.44317460317460317</v>
      </c>
      <c r="J119" s="4">
        <v>5.5</v>
      </c>
      <c r="K119" s="11">
        <f t="shared" si="24"/>
        <v>110</v>
      </c>
      <c r="L119" s="23">
        <f>AVERAGE(I116:I119)</f>
        <v>0.37661898802074012</v>
      </c>
      <c r="M119" s="21">
        <f>AVERAGE(K116:K119)</f>
        <v>115</v>
      </c>
    </row>
    <row r="120" spans="1:13" x14ac:dyDescent="0.35">
      <c r="B120" s="38" t="s">
        <v>43</v>
      </c>
      <c r="C120" s="51" t="s">
        <v>45</v>
      </c>
      <c r="D120" s="39" t="s">
        <v>39</v>
      </c>
      <c r="E120">
        <v>1854</v>
      </c>
      <c r="F120" s="9">
        <f t="shared" si="21"/>
        <v>4.12</v>
      </c>
      <c r="G120" s="16">
        <v>48.9</v>
      </c>
      <c r="H120" s="17">
        <f t="shared" si="22"/>
        <v>8.8999999999999986</v>
      </c>
      <c r="I120" s="10">
        <f t="shared" si="23"/>
        <v>0.46292134831460685</v>
      </c>
      <c r="J120" s="4">
        <v>9</v>
      </c>
      <c r="K120" s="11">
        <f t="shared" si="24"/>
        <v>180</v>
      </c>
      <c r="L120" s="23"/>
      <c r="M120" s="21"/>
    </row>
    <row r="121" spans="1:13" x14ac:dyDescent="0.35">
      <c r="B121" s="38" t="s">
        <v>43</v>
      </c>
      <c r="C121" s="51" t="s">
        <v>45</v>
      </c>
      <c r="D121" s="39" t="s">
        <v>40</v>
      </c>
      <c r="E121">
        <v>664</v>
      </c>
      <c r="F121" s="9">
        <f t="shared" si="21"/>
        <v>1.4755555555555555</v>
      </c>
      <c r="G121" s="16">
        <v>42.3</v>
      </c>
      <c r="H121" s="17">
        <f t="shared" si="22"/>
        <v>2.2999999999999972</v>
      </c>
      <c r="I121" s="10">
        <f t="shared" si="23"/>
        <v>0.64154589371980753</v>
      </c>
      <c r="J121" s="4">
        <v>4.5</v>
      </c>
      <c r="K121" s="11">
        <f t="shared" si="24"/>
        <v>90</v>
      </c>
      <c r="L121" s="23"/>
      <c r="M121" s="21"/>
    </row>
    <row r="122" spans="1:13" x14ac:dyDescent="0.35">
      <c r="B122" s="38" t="s">
        <v>43</v>
      </c>
      <c r="C122" s="51" t="s">
        <v>45</v>
      </c>
      <c r="D122" s="39" t="s">
        <v>41</v>
      </c>
      <c r="E122">
        <v>1690</v>
      </c>
      <c r="F122" s="9">
        <f t="shared" si="21"/>
        <v>3.7555555555555555</v>
      </c>
      <c r="G122" s="16">
        <v>47.2</v>
      </c>
      <c r="H122" s="17">
        <f t="shared" si="22"/>
        <v>7.2000000000000028</v>
      </c>
      <c r="I122" s="10">
        <f t="shared" si="23"/>
        <v>0.5216049382716047</v>
      </c>
      <c r="J122" s="4">
        <v>2</v>
      </c>
      <c r="K122" s="11">
        <f t="shared" si="24"/>
        <v>40</v>
      </c>
      <c r="L122" s="23"/>
      <c r="M122" s="21"/>
    </row>
    <row r="123" spans="1:13" ht="15" thickBot="1" x14ac:dyDescent="0.4">
      <c r="B123" s="48" t="s">
        <v>43</v>
      </c>
      <c r="C123" s="52" t="s">
        <v>45</v>
      </c>
      <c r="D123" s="53" t="s">
        <v>42</v>
      </c>
      <c r="E123" s="41">
        <v>553</v>
      </c>
      <c r="F123" s="42">
        <f t="shared" si="21"/>
        <v>1.2288888888888889</v>
      </c>
      <c r="G123" s="43">
        <v>43.7</v>
      </c>
      <c r="H123" s="44">
        <f t="shared" si="22"/>
        <v>3.7000000000000028</v>
      </c>
      <c r="I123" s="45">
        <f t="shared" si="23"/>
        <v>0.33213213213213189</v>
      </c>
      <c r="J123" s="37">
        <v>4.5</v>
      </c>
      <c r="K123" s="46">
        <f t="shared" si="24"/>
        <v>90</v>
      </c>
      <c r="L123" s="23">
        <f>AVERAGE(I120:I123)</f>
        <v>0.4895510781095378</v>
      </c>
      <c r="M123" s="21">
        <f>AVERAGE(K120:K123)</f>
        <v>100</v>
      </c>
    </row>
    <row r="124" spans="1:13" ht="15" thickBot="1" x14ac:dyDescent="0.4">
      <c r="A124" s="40">
        <v>43167</v>
      </c>
      <c r="B124" s="38" t="s">
        <v>43</v>
      </c>
      <c r="C124" s="51" t="s">
        <v>46</v>
      </c>
      <c r="D124" s="39" t="s">
        <v>19</v>
      </c>
      <c r="E124">
        <v>1605</v>
      </c>
      <c r="F124" s="9">
        <f t="shared" ref="F124:F142" si="25">E124/450</f>
        <v>3.5666666666666669</v>
      </c>
      <c r="G124" s="16">
        <v>48.2</v>
      </c>
      <c r="H124" s="17">
        <f t="shared" ref="H124:H141" si="26">G124-40</f>
        <v>8.2000000000000028</v>
      </c>
      <c r="I124" s="10">
        <f t="shared" ref="I124:I141" si="27">F124/H124</f>
        <v>0.4349593495934958</v>
      </c>
      <c r="J124" s="4">
        <v>5.5</v>
      </c>
      <c r="K124" s="26">
        <f t="shared" ref="K124:K141" si="28">J124/50*1000</f>
        <v>110</v>
      </c>
      <c r="L124" s="27">
        <f>AVERAGE(I124:I147)</f>
        <v>0.36723047617197441</v>
      </c>
      <c r="M124" s="28">
        <f>AVERAGE(K124:K147)</f>
        <v>115</v>
      </c>
    </row>
    <row r="125" spans="1:13" x14ac:dyDescent="0.35">
      <c r="B125" s="38" t="s">
        <v>43</v>
      </c>
      <c r="C125" s="51" t="s">
        <v>46</v>
      </c>
      <c r="D125" s="39" t="s">
        <v>20</v>
      </c>
      <c r="E125">
        <v>738</v>
      </c>
      <c r="F125" s="9">
        <f t="shared" si="25"/>
        <v>1.64</v>
      </c>
      <c r="G125" s="16">
        <v>44.4</v>
      </c>
      <c r="H125" s="17">
        <f t="shared" si="26"/>
        <v>4.3999999999999986</v>
      </c>
      <c r="I125" s="10">
        <f t="shared" si="27"/>
        <v>0.37272727272727285</v>
      </c>
      <c r="J125" s="4">
        <v>3</v>
      </c>
      <c r="K125" s="11">
        <f t="shared" si="28"/>
        <v>60</v>
      </c>
      <c r="L125" s="23"/>
      <c r="M125" s="21"/>
    </row>
    <row r="126" spans="1:13" x14ac:dyDescent="0.35">
      <c r="B126" s="38" t="s">
        <v>43</v>
      </c>
      <c r="C126" s="51" t="s">
        <v>46</v>
      </c>
      <c r="D126" s="39" t="s">
        <v>21</v>
      </c>
      <c r="E126">
        <v>2062</v>
      </c>
      <c r="F126" s="9">
        <f t="shared" si="25"/>
        <v>4.5822222222222226</v>
      </c>
      <c r="G126" s="16">
        <v>51.4</v>
      </c>
      <c r="H126" s="17">
        <f t="shared" si="26"/>
        <v>11.399999999999999</v>
      </c>
      <c r="I126" s="10">
        <f t="shared" si="27"/>
        <v>0.4019493177387915</v>
      </c>
      <c r="J126" s="4">
        <v>6.5</v>
      </c>
      <c r="K126" s="11">
        <f t="shared" si="28"/>
        <v>130</v>
      </c>
      <c r="L126" s="23"/>
      <c r="M126" s="21"/>
    </row>
    <row r="127" spans="1:13" x14ac:dyDescent="0.35">
      <c r="B127" s="38" t="s">
        <v>43</v>
      </c>
      <c r="C127" s="51" t="s">
        <v>46</v>
      </c>
      <c r="D127" s="39" t="s">
        <v>22</v>
      </c>
      <c r="E127">
        <v>707</v>
      </c>
      <c r="F127" s="9">
        <f t="shared" si="25"/>
        <v>1.5711111111111111</v>
      </c>
      <c r="G127" s="16">
        <v>44.7</v>
      </c>
      <c r="H127" s="17">
        <f t="shared" si="26"/>
        <v>4.7000000000000028</v>
      </c>
      <c r="I127" s="10">
        <f t="shared" si="27"/>
        <v>0.33427895981087452</v>
      </c>
      <c r="J127" s="4">
        <v>5</v>
      </c>
      <c r="K127" s="11">
        <f t="shared" si="28"/>
        <v>100</v>
      </c>
      <c r="L127" s="23">
        <f>AVERAGE(I124:I127)</f>
        <v>0.38597872496760866</v>
      </c>
      <c r="M127" s="21">
        <f>AVERAGE(K124:K127)</f>
        <v>100</v>
      </c>
    </row>
    <row r="128" spans="1:13" x14ac:dyDescent="0.35">
      <c r="B128" s="38" t="s">
        <v>43</v>
      </c>
      <c r="C128" s="51" t="s">
        <v>46</v>
      </c>
      <c r="D128" s="39" t="s">
        <v>23</v>
      </c>
      <c r="E128">
        <v>2004</v>
      </c>
      <c r="F128" s="9">
        <f t="shared" si="25"/>
        <v>4.4533333333333331</v>
      </c>
      <c r="G128" s="16">
        <v>49.1</v>
      </c>
      <c r="H128" s="17">
        <f t="shared" si="26"/>
        <v>9.1000000000000014</v>
      </c>
      <c r="I128" s="10">
        <f t="shared" si="27"/>
        <v>0.4893772893772893</v>
      </c>
      <c r="J128" s="4">
        <v>5.5</v>
      </c>
      <c r="K128" s="11">
        <f t="shared" si="28"/>
        <v>110</v>
      </c>
      <c r="L128" s="23"/>
      <c r="M128" s="21"/>
    </row>
    <row r="129" spans="2:13" x14ac:dyDescent="0.35">
      <c r="B129" s="38" t="s">
        <v>43</v>
      </c>
      <c r="C129" s="51" t="s">
        <v>46</v>
      </c>
      <c r="D129" s="39" t="s">
        <v>24</v>
      </c>
      <c r="E129">
        <v>687</v>
      </c>
      <c r="F129" s="9">
        <f t="shared" si="25"/>
        <v>1.5266666666666666</v>
      </c>
      <c r="G129" s="16">
        <v>43</v>
      </c>
      <c r="H129" s="17">
        <f t="shared" si="26"/>
        <v>3</v>
      </c>
      <c r="I129" s="10">
        <f t="shared" si="27"/>
        <v>0.50888888888888884</v>
      </c>
      <c r="J129" s="4">
        <v>3</v>
      </c>
      <c r="K129" s="11">
        <f t="shared" si="28"/>
        <v>60</v>
      </c>
      <c r="L129" s="23"/>
      <c r="M129" s="21"/>
    </row>
    <row r="130" spans="2:13" x14ac:dyDescent="0.35">
      <c r="B130" s="38" t="s">
        <v>43</v>
      </c>
      <c r="C130" s="51" t="s">
        <v>46</v>
      </c>
      <c r="D130" s="39" t="s">
        <v>25</v>
      </c>
      <c r="E130">
        <v>1826</v>
      </c>
      <c r="F130" s="9">
        <f t="shared" si="25"/>
        <v>4.0577777777777779</v>
      </c>
      <c r="G130" s="16">
        <v>49.3</v>
      </c>
      <c r="H130" s="17">
        <f t="shared" si="26"/>
        <v>9.2999999999999972</v>
      </c>
      <c r="I130" s="10">
        <f t="shared" si="27"/>
        <v>0.43632019115890097</v>
      </c>
      <c r="J130" s="4">
        <v>3</v>
      </c>
      <c r="K130" s="11">
        <f t="shared" si="28"/>
        <v>60</v>
      </c>
      <c r="L130" s="23"/>
      <c r="M130" s="21"/>
    </row>
    <row r="131" spans="2:13" x14ac:dyDescent="0.35">
      <c r="B131" s="38" t="s">
        <v>43</v>
      </c>
      <c r="C131" s="51" t="s">
        <v>46</v>
      </c>
      <c r="D131" s="39" t="s">
        <v>26</v>
      </c>
      <c r="E131">
        <v>682</v>
      </c>
      <c r="F131" s="9">
        <f t="shared" si="25"/>
        <v>1.5155555555555555</v>
      </c>
      <c r="G131" s="16">
        <v>43.9</v>
      </c>
      <c r="H131" s="17">
        <f t="shared" si="26"/>
        <v>3.8999999999999986</v>
      </c>
      <c r="I131" s="10">
        <f t="shared" si="27"/>
        <v>0.38860398860398876</v>
      </c>
      <c r="J131" s="4">
        <v>3</v>
      </c>
      <c r="K131" s="11">
        <f t="shared" si="28"/>
        <v>60</v>
      </c>
      <c r="L131" s="23">
        <f>AVERAGE(I128:I131)</f>
        <v>0.45579758950726695</v>
      </c>
      <c r="M131" s="21">
        <f>AVERAGE(K128:K131)</f>
        <v>72.5</v>
      </c>
    </row>
    <row r="132" spans="2:13" x14ac:dyDescent="0.35">
      <c r="B132" s="38" t="s">
        <v>43</v>
      </c>
      <c r="C132" s="51" t="s">
        <v>46</v>
      </c>
      <c r="D132" s="39" t="s">
        <v>27</v>
      </c>
      <c r="E132">
        <v>1655</v>
      </c>
      <c r="F132" s="9">
        <f t="shared" si="25"/>
        <v>3.6777777777777776</v>
      </c>
      <c r="G132" s="16">
        <v>49.3</v>
      </c>
      <c r="H132" s="17">
        <f t="shared" si="26"/>
        <v>9.2999999999999972</v>
      </c>
      <c r="I132" s="10">
        <f t="shared" si="27"/>
        <v>0.3954599761051375</v>
      </c>
      <c r="J132" s="4">
        <v>4</v>
      </c>
      <c r="K132" s="11">
        <f t="shared" si="28"/>
        <v>80</v>
      </c>
      <c r="L132" s="23"/>
      <c r="M132" s="21"/>
    </row>
    <row r="133" spans="2:13" x14ac:dyDescent="0.35">
      <c r="B133" s="38" t="s">
        <v>43</v>
      </c>
      <c r="C133" s="51" t="s">
        <v>46</v>
      </c>
      <c r="D133" s="39" t="s">
        <v>28</v>
      </c>
      <c r="E133">
        <v>544</v>
      </c>
      <c r="F133" s="9">
        <f t="shared" si="25"/>
        <v>1.2088888888888889</v>
      </c>
      <c r="G133" s="16">
        <v>43.3</v>
      </c>
      <c r="H133" s="17">
        <f t="shared" si="26"/>
        <v>3.2999999999999972</v>
      </c>
      <c r="I133" s="10">
        <f t="shared" si="27"/>
        <v>0.36632996632996667</v>
      </c>
      <c r="J133" s="4">
        <v>5.5</v>
      </c>
      <c r="K133" s="11">
        <f t="shared" si="28"/>
        <v>110</v>
      </c>
      <c r="L133" s="23"/>
      <c r="M133" s="21"/>
    </row>
    <row r="134" spans="2:13" x14ac:dyDescent="0.35">
      <c r="B134" s="38" t="s">
        <v>43</v>
      </c>
      <c r="C134" s="51" t="s">
        <v>46</v>
      </c>
      <c r="D134" s="39" t="s">
        <v>29</v>
      </c>
      <c r="E134">
        <v>2080</v>
      </c>
      <c r="F134" s="9">
        <f t="shared" si="25"/>
        <v>4.6222222222222218</v>
      </c>
      <c r="G134" s="16">
        <v>52.1</v>
      </c>
      <c r="H134" s="17">
        <f t="shared" si="26"/>
        <v>12.100000000000001</v>
      </c>
      <c r="I134" s="10">
        <f t="shared" si="27"/>
        <v>0.38200183654729103</v>
      </c>
      <c r="J134" s="4">
        <v>3</v>
      </c>
      <c r="K134" s="11">
        <f t="shared" si="28"/>
        <v>60</v>
      </c>
      <c r="L134" s="23"/>
      <c r="M134" s="21"/>
    </row>
    <row r="135" spans="2:13" x14ac:dyDescent="0.35">
      <c r="B135" s="38" t="s">
        <v>43</v>
      </c>
      <c r="C135" s="51" t="s">
        <v>46</v>
      </c>
      <c r="D135" s="39" t="s">
        <v>30</v>
      </c>
      <c r="E135">
        <v>529</v>
      </c>
      <c r="F135" s="9">
        <f t="shared" si="25"/>
        <v>1.1755555555555555</v>
      </c>
      <c r="G135" s="16">
        <v>43.8</v>
      </c>
      <c r="H135" s="17">
        <f t="shared" si="26"/>
        <v>3.7999999999999972</v>
      </c>
      <c r="I135" s="10">
        <f t="shared" si="27"/>
        <v>0.30935672514619905</v>
      </c>
      <c r="J135" s="4">
        <v>12</v>
      </c>
      <c r="K135" s="11">
        <f t="shared" si="28"/>
        <v>240</v>
      </c>
      <c r="L135" s="23">
        <f>AVERAGE(I132:I135)</f>
        <v>0.36328712603214858</v>
      </c>
      <c r="M135" s="21">
        <f>AVERAGE(K132:K135)</f>
        <v>122.5</v>
      </c>
    </row>
    <row r="136" spans="2:13" x14ac:dyDescent="0.35">
      <c r="B136" s="38" t="s">
        <v>43</v>
      </c>
      <c r="C136" s="51" t="s">
        <v>46</v>
      </c>
      <c r="D136" s="39" t="s">
        <v>31</v>
      </c>
      <c r="E136">
        <v>2038</v>
      </c>
      <c r="F136" s="9">
        <f t="shared" si="25"/>
        <v>4.528888888888889</v>
      </c>
      <c r="G136" s="16">
        <v>53.3</v>
      </c>
      <c r="H136" s="17">
        <f t="shared" si="26"/>
        <v>13.299999999999997</v>
      </c>
      <c r="I136" s="10">
        <f t="shared" si="27"/>
        <v>0.34051796157059322</v>
      </c>
      <c r="J136" s="4">
        <v>5</v>
      </c>
      <c r="K136" s="11">
        <f t="shared" si="28"/>
        <v>100</v>
      </c>
      <c r="L136" s="23"/>
      <c r="M136" s="21"/>
    </row>
    <row r="137" spans="2:13" x14ac:dyDescent="0.35">
      <c r="B137" s="38" t="s">
        <v>43</v>
      </c>
      <c r="C137" s="51" t="s">
        <v>46</v>
      </c>
      <c r="D137" s="39" t="s">
        <v>32</v>
      </c>
      <c r="E137">
        <v>576</v>
      </c>
      <c r="F137" s="9">
        <f t="shared" si="25"/>
        <v>1.28</v>
      </c>
      <c r="G137" s="16">
        <v>44</v>
      </c>
      <c r="H137" s="17">
        <f t="shared" si="26"/>
        <v>4</v>
      </c>
      <c r="I137" s="10">
        <f t="shared" si="27"/>
        <v>0.32</v>
      </c>
      <c r="J137" s="4">
        <v>15</v>
      </c>
      <c r="K137" s="11">
        <f t="shared" si="28"/>
        <v>300</v>
      </c>
      <c r="L137" s="23"/>
      <c r="M137" s="21"/>
    </row>
    <row r="138" spans="2:13" x14ac:dyDescent="0.35">
      <c r="B138" s="38" t="s">
        <v>43</v>
      </c>
      <c r="C138" s="51" t="s">
        <v>46</v>
      </c>
      <c r="D138" s="39" t="s">
        <v>33</v>
      </c>
      <c r="E138">
        <v>2132</v>
      </c>
      <c r="F138" s="9">
        <f t="shared" si="25"/>
        <v>4.7377777777777776</v>
      </c>
      <c r="G138" s="16">
        <v>54.6</v>
      </c>
      <c r="H138" s="17">
        <f t="shared" si="26"/>
        <v>14.600000000000001</v>
      </c>
      <c r="I138" s="10">
        <f t="shared" si="27"/>
        <v>0.32450532724505321</v>
      </c>
      <c r="J138" s="4">
        <v>5.5</v>
      </c>
      <c r="K138" s="11">
        <f t="shared" si="28"/>
        <v>110</v>
      </c>
      <c r="L138" s="23"/>
      <c r="M138" s="21"/>
    </row>
    <row r="139" spans="2:13" x14ac:dyDescent="0.35">
      <c r="B139" s="38" t="s">
        <v>43</v>
      </c>
      <c r="C139" s="51" t="s">
        <v>46</v>
      </c>
      <c r="D139" s="39" t="s">
        <v>34</v>
      </c>
      <c r="E139">
        <v>596</v>
      </c>
      <c r="F139" s="9">
        <f t="shared" si="25"/>
        <v>1.3244444444444445</v>
      </c>
      <c r="G139" s="16">
        <v>44.4</v>
      </c>
      <c r="H139" s="17">
        <f t="shared" si="26"/>
        <v>4.3999999999999986</v>
      </c>
      <c r="I139" s="10">
        <f t="shared" si="27"/>
        <v>0.30101010101010112</v>
      </c>
      <c r="J139" s="4">
        <v>10</v>
      </c>
      <c r="K139" s="11">
        <f t="shared" si="28"/>
        <v>200</v>
      </c>
      <c r="L139" s="23">
        <f>AVERAGE(I136:I139)</f>
        <v>0.32150834745643686</v>
      </c>
      <c r="M139" s="21">
        <f>AVERAGE(K136:K139)</f>
        <v>177.5</v>
      </c>
    </row>
    <row r="140" spans="2:13" x14ac:dyDescent="0.35">
      <c r="B140" s="38" t="s">
        <v>43</v>
      </c>
      <c r="C140" s="51" t="s">
        <v>46</v>
      </c>
      <c r="D140" s="39" t="s">
        <v>35</v>
      </c>
      <c r="E140">
        <v>1985</v>
      </c>
      <c r="F140" s="9">
        <f t="shared" si="25"/>
        <v>4.4111111111111114</v>
      </c>
      <c r="G140" s="16">
        <v>52.8</v>
      </c>
      <c r="H140" s="17">
        <f t="shared" si="26"/>
        <v>12.799999999999997</v>
      </c>
      <c r="I140" s="10">
        <f t="shared" si="27"/>
        <v>0.34461805555555564</v>
      </c>
      <c r="J140" s="4">
        <v>5</v>
      </c>
      <c r="K140" s="11">
        <f t="shared" si="28"/>
        <v>100</v>
      </c>
      <c r="L140" s="23"/>
      <c r="M140" s="21"/>
    </row>
    <row r="141" spans="2:13" x14ac:dyDescent="0.35">
      <c r="B141" s="38" t="s">
        <v>43</v>
      </c>
      <c r="C141" s="51" t="s">
        <v>46</v>
      </c>
      <c r="D141" s="39" t="s">
        <v>36</v>
      </c>
      <c r="E141">
        <v>676</v>
      </c>
      <c r="F141" s="9">
        <f t="shared" si="25"/>
        <v>1.5022222222222221</v>
      </c>
      <c r="G141" s="16">
        <v>44.8</v>
      </c>
      <c r="H141" s="17">
        <f t="shared" si="26"/>
        <v>4.7999999999999972</v>
      </c>
      <c r="I141" s="10">
        <f t="shared" si="27"/>
        <v>0.31296296296296311</v>
      </c>
      <c r="J141" s="4">
        <v>6.5</v>
      </c>
      <c r="K141" s="11">
        <f t="shared" si="28"/>
        <v>130</v>
      </c>
      <c r="L141" s="23"/>
      <c r="M141" s="21"/>
    </row>
    <row r="142" spans="2:13" x14ac:dyDescent="0.35">
      <c r="B142" s="38" t="s">
        <v>43</v>
      </c>
      <c r="C142" s="51" t="s">
        <v>46</v>
      </c>
      <c r="D142" s="39" t="s">
        <v>37</v>
      </c>
      <c r="E142">
        <v>2177</v>
      </c>
      <c r="F142" s="12">
        <f t="shared" si="25"/>
        <v>4.8377777777777782</v>
      </c>
      <c r="G142" s="18">
        <v>55.3</v>
      </c>
      <c r="H142" s="17">
        <f>G142-40</f>
        <v>15.299999999999997</v>
      </c>
      <c r="I142" s="10">
        <f>F142/H142</f>
        <v>0.31619462599854764</v>
      </c>
      <c r="J142" s="4">
        <v>10</v>
      </c>
      <c r="K142" s="11">
        <f>J142/50*1000</f>
        <v>200</v>
      </c>
      <c r="L142" s="23"/>
      <c r="M142" s="21"/>
    </row>
    <row r="143" spans="2:13" x14ac:dyDescent="0.35">
      <c r="B143" s="38" t="s">
        <v>43</v>
      </c>
      <c r="C143" s="51" t="s">
        <v>46</v>
      </c>
      <c r="D143" s="39" t="s">
        <v>38</v>
      </c>
      <c r="E143">
        <v>634</v>
      </c>
      <c r="F143" s="12">
        <f t="shared" ref="F143:F166" si="29">E143/450</f>
        <v>1.4088888888888889</v>
      </c>
      <c r="G143" s="18">
        <v>44.2</v>
      </c>
      <c r="H143" s="17">
        <f t="shared" ref="H143:H166" si="30">G143-40</f>
        <v>4.2000000000000028</v>
      </c>
      <c r="I143" s="10">
        <f t="shared" ref="I143:I166" si="31">F143/H143</f>
        <v>0.33544973544973522</v>
      </c>
      <c r="J143" s="4">
        <v>8.5</v>
      </c>
      <c r="K143" s="11">
        <f t="shared" ref="K143:K166" si="32">J143/50*1000</f>
        <v>170</v>
      </c>
      <c r="L143" s="23">
        <f>AVERAGE(I140:I143)</f>
        <v>0.32730634499170042</v>
      </c>
      <c r="M143" s="21">
        <f>AVERAGE(K140:K143)</f>
        <v>150</v>
      </c>
    </row>
    <row r="144" spans="2:13" x14ac:dyDescent="0.35">
      <c r="B144" s="38" t="s">
        <v>43</v>
      </c>
      <c r="C144" s="51" t="s">
        <v>46</v>
      </c>
      <c r="D144" s="39" t="s">
        <v>39</v>
      </c>
      <c r="E144">
        <v>2077</v>
      </c>
      <c r="F144" s="12">
        <f t="shared" si="29"/>
        <v>4.6155555555555559</v>
      </c>
      <c r="G144" s="18">
        <v>53.1</v>
      </c>
      <c r="H144" s="17">
        <f t="shared" si="30"/>
        <v>13.100000000000001</v>
      </c>
      <c r="I144" s="10">
        <f t="shared" si="31"/>
        <v>0.35233248515691262</v>
      </c>
      <c r="J144" s="4">
        <v>3.5</v>
      </c>
      <c r="K144" s="11">
        <f t="shared" si="32"/>
        <v>70</v>
      </c>
      <c r="L144" s="23"/>
      <c r="M144" s="21"/>
    </row>
    <row r="145" spans="1:13" x14ac:dyDescent="0.35">
      <c r="B145" s="38" t="s">
        <v>43</v>
      </c>
      <c r="C145" s="51" t="s">
        <v>46</v>
      </c>
      <c r="D145" s="39" t="s">
        <v>40</v>
      </c>
      <c r="E145">
        <v>568</v>
      </c>
      <c r="F145" s="12">
        <f t="shared" si="29"/>
        <v>1.2622222222222221</v>
      </c>
      <c r="G145" s="18">
        <v>43.5</v>
      </c>
      <c r="H145" s="17">
        <f t="shared" si="30"/>
        <v>3.5</v>
      </c>
      <c r="I145" s="10">
        <f t="shared" si="31"/>
        <v>0.36063492063492059</v>
      </c>
      <c r="J145" s="4">
        <v>2.5</v>
      </c>
      <c r="K145" s="11">
        <f t="shared" si="32"/>
        <v>50</v>
      </c>
      <c r="L145" s="23"/>
      <c r="M145" s="21"/>
    </row>
    <row r="146" spans="1:13" x14ac:dyDescent="0.35">
      <c r="B146" s="38" t="s">
        <v>43</v>
      </c>
      <c r="C146" s="51" t="s">
        <v>46</v>
      </c>
      <c r="D146" s="39" t="s">
        <v>41</v>
      </c>
      <c r="E146">
        <v>2055</v>
      </c>
      <c r="F146" s="12">
        <f t="shared" si="29"/>
        <v>4.5666666666666664</v>
      </c>
      <c r="G146" s="18">
        <v>52.3</v>
      </c>
      <c r="H146" s="17">
        <f t="shared" si="30"/>
        <v>12.299999999999997</v>
      </c>
      <c r="I146" s="10">
        <f t="shared" si="31"/>
        <v>0.37127371273712745</v>
      </c>
      <c r="J146" s="4">
        <v>4.5</v>
      </c>
      <c r="K146" s="11">
        <f t="shared" si="32"/>
        <v>90</v>
      </c>
      <c r="L146" s="23"/>
      <c r="M146" s="21"/>
    </row>
    <row r="147" spans="1:13" ht="15" thickBot="1" x14ac:dyDescent="0.4">
      <c r="A147" s="57"/>
      <c r="B147" s="49" t="s">
        <v>43</v>
      </c>
      <c r="C147" s="52" t="s">
        <v>46</v>
      </c>
      <c r="D147" s="53" t="s">
        <v>42</v>
      </c>
      <c r="E147" s="41">
        <v>706</v>
      </c>
      <c r="F147" s="42">
        <f t="shared" si="29"/>
        <v>1.568888888888889</v>
      </c>
      <c r="G147" s="43">
        <v>45</v>
      </c>
      <c r="H147" s="44">
        <f t="shared" si="30"/>
        <v>5</v>
      </c>
      <c r="I147" s="45">
        <f t="shared" si="31"/>
        <v>0.31377777777777782</v>
      </c>
      <c r="J147" s="37">
        <v>3</v>
      </c>
      <c r="K147" s="46">
        <f t="shared" si="32"/>
        <v>60</v>
      </c>
      <c r="L147" s="23">
        <f>AVERAGE(I144:I147)</f>
        <v>0.34950472407668465</v>
      </c>
      <c r="M147" s="21">
        <f>AVERAGE(K144:K147)</f>
        <v>67.5</v>
      </c>
    </row>
    <row r="148" spans="1:13" ht="15" thickBot="1" x14ac:dyDescent="0.4">
      <c r="A148" s="40">
        <v>43160</v>
      </c>
      <c r="B148" s="38" t="s">
        <v>43</v>
      </c>
      <c r="C148" s="51" t="s">
        <v>47</v>
      </c>
      <c r="D148" s="39" t="s">
        <v>19</v>
      </c>
      <c r="E148">
        <v>290</v>
      </c>
      <c r="F148" s="9">
        <f t="shared" si="29"/>
        <v>0.64444444444444449</v>
      </c>
      <c r="G148" s="16">
        <v>47.4</v>
      </c>
      <c r="H148" s="17">
        <f t="shared" si="30"/>
        <v>7.3999999999999986</v>
      </c>
      <c r="I148" s="10">
        <f t="shared" si="31"/>
        <v>8.7087087087087109E-2</v>
      </c>
      <c r="J148" s="4">
        <v>3</v>
      </c>
      <c r="K148" s="26">
        <f t="shared" si="32"/>
        <v>60</v>
      </c>
      <c r="L148" s="27">
        <f>AVERAGE(I148:I171)</f>
        <v>2.2050624010602083E-2</v>
      </c>
      <c r="M148" s="28">
        <f>AVERAGE(K148:K171)</f>
        <v>6.666666666666667</v>
      </c>
    </row>
    <row r="149" spans="1:13" x14ac:dyDescent="0.35">
      <c r="B149" s="38" t="s">
        <v>43</v>
      </c>
      <c r="C149" s="51" t="s">
        <v>47</v>
      </c>
      <c r="D149" s="39" t="s">
        <v>20</v>
      </c>
      <c r="E149">
        <v>0</v>
      </c>
      <c r="F149" s="9">
        <f t="shared" si="29"/>
        <v>0</v>
      </c>
      <c r="G149" s="16">
        <v>0</v>
      </c>
      <c r="H149" s="17">
        <f t="shared" si="30"/>
        <v>-40</v>
      </c>
      <c r="I149" s="10">
        <f t="shared" si="31"/>
        <v>0</v>
      </c>
      <c r="J149" s="4">
        <v>0</v>
      </c>
      <c r="K149" s="11">
        <f t="shared" si="32"/>
        <v>0</v>
      </c>
      <c r="L149" s="23"/>
      <c r="M149" s="21"/>
    </row>
    <row r="150" spans="1:13" x14ac:dyDescent="0.35">
      <c r="B150" s="38" t="s">
        <v>43</v>
      </c>
      <c r="C150" s="51" t="s">
        <v>47</v>
      </c>
      <c r="D150" s="39" t="s">
        <v>21</v>
      </c>
      <c r="E150">
        <v>0</v>
      </c>
      <c r="F150" s="9">
        <f t="shared" si="29"/>
        <v>0</v>
      </c>
      <c r="G150" s="16">
        <v>0</v>
      </c>
      <c r="H150" s="17">
        <f t="shared" si="30"/>
        <v>-40</v>
      </c>
      <c r="I150" s="10">
        <f t="shared" si="31"/>
        <v>0</v>
      </c>
      <c r="J150" s="4">
        <v>0</v>
      </c>
      <c r="K150" s="11">
        <f t="shared" si="32"/>
        <v>0</v>
      </c>
      <c r="L150" s="23"/>
      <c r="M150" s="21"/>
    </row>
    <row r="151" spans="1:13" x14ac:dyDescent="0.35">
      <c r="B151" s="38" t="s">
        <v>43</v>
      </c>
      <c r="C151" s="51" t="s">
        <v>47</v>
      </c>
      <c r="D151" s="39" t="s">
        <v>22</v>
      </c>
      <c r="E151">
        <v>0</v>
      </c>
      <c r="F151" s="9">
        <f t="shared" si="29"/>
        <v>0</v>
      </c>
      <c r="G151" s="16">
        <v>0</v>
      </c>
      <c r="H151" s="17">
        <f t="shared" si="30"/>
        <v>-40</v>
      </c>
      <c r="I151" s="10">
        <f t="shared" si="31"/>
        <v>0</v>
      </c>
      <c r="J151" s="4">
        <v>0</v>
      </c>
      <c r="K151" s="11">
        <f t="shared" si="32"/>
        <v>0</v>
      </c>
      <c r="L151" s="23">
        <f>AVERAGE(I148:I151)</f>
        <v>2.1771771771771777E-2</v>
      </c>
      <c r="M151" s="21">
        <f>AVERAGE(K148:K151)</f>
        <v>15</v>
      </c>
    </row>
    <row r="152" spans="1:13" x14ac:dyDescent="0.35">
      <c r="B152" s="38" t="s">
        <v>43</v>
      </c>
      <c r="C152" s="51" t="s">
        <v>47</v>
      </c>
      <c r="D152" s="39" t="s">
        <v>23</v>
      </c>
      <c r="E152">
        <v>0</v>
      </c>
      <c r="F152" s="9">
        <f t="shared" si="29"/>
        <v>0</v>
      </c>
      <c r="G152" s="16">
        <v>0</v>
      </c>
      <c r="H152" s="17">
        <f t="shared" si="30"/>
        <v>-40</v>
      </c>
      <c r="I152" s="10">
        <f t="shared" si="31"/>
        <v>0</v>
      </c>
      <c r="J152" s="4">
        <v>0</v>
      </c>
      <c r="K152" s="11">
        <f t="shared" si="32"/>
        <v>0</v>
      </c>
      <c r="L152" s="23"/>
      <c r="M152" s="21"/>
    </row>
    <row r="153" spans="1:13" x14ac:dyDescent="0.35">
      <c r="B153" s="38" t="s">
        <v>43</v>
      </c>
      <c r="C153" s="51" t="s">
        <v>47</v>
      </c>
      <c r="D153" s="39" t="s">
        <v>24</v>
      </c>
      <c r="E153">
        <v>0</v>
      </c>
      <c r="F153" s="9">
        <f t="shared" si="29"/>
        <v>0</v>
      </c>
      <c r="G153" s="16">
        <v>0</v>
      </c>
      <c r="H153" s="17">
        <f t="shared" si="30"/>
        <v>-40</v>
      </c>
      <c r="I153" s="10">
        <f t="shared" si="31"/>
        <v>0</v>
      </c>
      <c r="J153" s="4">
        <v>0</v>
      </c>
      <c r="K153" s="11">
        <f t="shared" si="32"/>
        <v>0</v>
      </c>
      <c r="L153" s="23"/>
      <c r="M153" s="21"/>
    </row>
    <row r="154" spans="1:13" x14ac:dyDescent="0.35">
      <c r="B154" s="38" t="s">
        <v>43</v>
      </c>
      <c r="C154" s="51" t="s">
        <v>47</v>
      </c>
      <c r="D154" s="39" t="s">
        <v>25</v>
      </c>
      <c r="E154">
        <v>0</v>
      </c>
      <c r="F154" s="9">
        <f t="shared" si="29"/>
        <v>0</v>
      </c>
      <c r="G154" s="16">
        <v>0</v>
      </c>
      <c r="H154" s="17">
        <f t="shared" si="30"/>
        <v>-40</v>
      </c>
      <c r="I154" s="10">
        <f t="shared" si="31"/>
        <v>0</v>
      </c>
      <c r="J154" s="4">
        <v>0</v>
      </c>
      <c r="K154" s="11">
        <f t="shared" si="32"/>
        <v>0</v>
      </c>
      <c r="L154" s="23"/>
      <c r="M154" s="21"/>
    </row>
    <row r="155" spans="1:13" x14ac:dyDescent="0.35">
      <c r="B155" s="38" t="s">
        <v>43</v>
      </c>
      <c r="C155" s="51" t="s">
        <v>47</v>
      </c>
      <c r="D155" s="39" t="s">
        <v>26</v>
      </c>
      <c r="E155">
        <v>0</v>
      </c>
      <c r="F155" s="9">
        <f t="shared" si="29"/>
        <v>0</v>
      </c>
      <c r="G155" s="16">
        <v>0</v>
      </c>
      <c r="H155" s="17">
        <f t="shared" si="30"/>
        <v>-40</v>
      </c>
      <c r="I155" s="10">
        <f t="shared" si="31"/>
        <v>0</v>
      </c>
      <c r="J155" s="4">
        <v>0</v>
      </c>
      <c r="K155" s="11">
        <f t="shared" si="32"/>
        <v>0</v>
      </c>
      <c r="L155" s="23">
        <f>AVERAGE(I152:I155)</f>
        <v>0</v>
      </c>
      <c r="M155" s="21">
        <f>AVERAGE(K152:K155)</f>
        <v>0</v>
      </c>
    </row>
    <row r="156" spans="1:13" x14ac:dyDescent="0.35">
      <c r="B156" s="38" t="s">
        <v>43</v>
      </c>
      <c r="C156" s="51" t="s">
        <v>47</v>
      </c>
      <c r="D156" s="39" t="s">
        <v>27</v>
      </c>
      <c r="E156">
        <v>1481</v>
      </c>
      <c r="F156" s="9">
        <f t="shared" si="29"/>
        <v>3.2911111111111113</v>
      </c>
      <c r="G156" s="16">
        <v>53.3</v>
      </c>
      <c r="H156" s="17">
        <f t="shared" si="30"/>
        <v>13.299999999999997</v>
      </c>
      <c r="I156" s="10">
        <f t="shared" si="31"/>
        <v>0.24745196324143701</v>
      </c>
      <c r="J156" s="4">
        <v>2.5</v>
      </c>
      <c r="K156" s="11">
        <f t="shared" si="32"/>
        <v>50</v>
      </c>
      <c r="L156" s="23"/>
      <c r="M156" s="21"/>
    </row>
    <row r="157" spans="1:13" x14ac:dyDescent="0.35">
      <c r="B157" s="38" t="s">
        <v>43</v>
      </c>
      <c r="C157" s="51" t="s">
        <v>47</v>
      </c>
      <c r="D157" s="39" t="s">
        <v>28</v>
      </c>
      <c r="E157">
        <v>0</v>
      </c>
      <c r="F157" s="9">
        <f t="shared" si="29"/>
        <v>0</v>
      </c>
      <c r="G157" s="16">
        <v>0</v>
      </c>
      <c r="H157" s="17">
        <f t="shared" si="30"/>
        <v>-40</v>
      </c>
      <c r="I157" s="10">
        <f t="shared" si="31"/>
        <v>0</v>
      </c>
      <c r="J157" s="4">
        <v>0</v>
      </c>
      <c r="K157" s="11">
        <f t="shared" si="32"/>
        <v>0</v>
      </c>
      <c r="L157" s="23"/>
      <c r="M157" s="21"/>
    </row>
    <row r="158" spans="1:13" x14ac:dyDescent="0.35">
      <c r="B158" s="38" t="s">
        <v>43</v>
      </c>
      <c r="C158" s="51" t="s">
        <v>47</v>
      </c>
      <c r="D158" s="39" t="s">
        <v>29</v>
      </c>
      <c r="E158">
        <v>0</v>
      </c>
      <c r="F158" s="9">
        <f t="shared" si="29"/>
        <v>0</v>
      </c>
      <c r="G158" s="16">
        <v>0</v>
      </c>
      <c r="H158" s="17">
        <f t="shared" si="30"/>
        <v>-40</v>
      </c>
      <c r="I158" s="10">
        <f t="shared" si="31"/>
        <v>0</v>
      </c>
      <c r="J158" s="4">
        <v>0</v>
      </c>
      <c r="K158" s="11">
        <f t="shared" si="32"/>
        <v>0</v>
      </c>
      <c r="L158" s="23"/>
      <c r="M158" s="21"/>
    </row>
    <row r="159" spans="1:13" x14ac:dyDescent="0.35">
      <c r="B159" s="38" t="s">
        <v>43</v>
      </c>
      <c r="C159" s="51" t="s">
        <v>47</v>
      </c>
      <c r="D159" s="39" t="s">
        <v>30</v>
      </c>
      <c r="E159">
        <v>0</v>
      </c>
      <c r="F159" s="9">
        <f t="shared" si="29"/>
        <v>0</v>
      </c>
      <c r="G159" s="16">
        <v>0</v>
      </c>
      <c r="H159" s="17">
        <f t="shared" si="30"/>
        <v>-40</v>
      </c>
      <c r="I159" s="10">
        <f t="shared" si="31"/>
        <v>0</v>
      </c>
      <c r="J159" s="4">
        <v>0</v>
      </c>
      <c r="K159" s="11">
        <f t="shared" si="32"/>
        <v>0</v>
      </c>
      <c r="L159" s="23">
        <f>AVERAGE(I156:I159)</f>
        <v>6.1862990810359252E-2</v>
      </c>
      <c r="M159" s="21">
        <f>AVERAGE(K156:K159)</f>
        <v>12.5</v>
      </c>
    </row>
    <row r="160" spans="1:13" x14ac:dyDescent="0.35">
      <c r="B160" s="38" t="s">
        <v>43</v>
      </c>
      <c r="C160" s="51" t="s">
        <v>47</v>
      </c>
      <c r="D160" s="39" t="s">
        <v>31</v>
      </c>
      <c r="E160">
        <v>841</v>
      </c>
      <c r="F160" s="9">
        <f t="shared" si="29"/>
        <v>1.8688888888888888</v>
      </c>
      <c r="G160" s="16">
        <v>49.6</v>
      </c>
      <c r="H160" s="17">
        <f t="shared" si="30"/>
        <v>9.6000000000000014</v>
      </c>
      <c r="I160" s="10">
        <f t="shared" si="31"/>
        <v>0.19467592592592589</v>
      </c>
      <c r="J160" s="4">
        <v>2.5</v>
      </c>
      <c r="K160" s="11">
        <f t="shared" si="32"/>
        <v>50</v>
      </c>
      <c r="L160" s="23"/>
      <c r="M160" s="21"/>
    </row>
    <row r="161" spans="2:13" x14ac:dyDescent="0.35">
      <c r="B161" s="38" t="s">
        <v>43</v>
      </c>
      <c r="C161" s="51" t="s">
        <v>47</v>
      </c>
      <c r="D161" s="39" t="s">
        <v>32</v>
      </c>
      <c r="E161">
        <v>0</v>
      </c>
      <c r="F161" s="9">
        <f t="shared" si="29"/>
        <v>0</v>
      </c>
      <c r="G161" s="16">
        <v>0</v>
      </c>
      <c r="H161" s="17">
        <f t="shared" si="30"/>
        <v>-40</v>
      </c>
      <c r="I161" s="10">
        <f t="shared" si="31"/>
        <v>0</v>
      </c>
      <c r="J161" s="4">
        <v>0</v>
      </c>
      <c r="K161" s="11">
        <f t="shared" si="32"/>
        <v>0</v>
      </c>
      <c r="L161" s="23"/>
      <c r="M161" s="21"/>
    </row>
    <row r="162" spans="2:13" x14ac:dyDescent="0.35">
      <c r="B162" s="38" t="s">
        <v>43</v>
      </c>
      <c r="C162" s="51" t="s">
        <v>47</v>
      </c>
      <c r="D162" s="39" t="s">
        <v>33</v>
      </c>
      <c r="E162">
        <v>0</v>
      </c>
      <c r="F162" s="9">
        <f t="shared" si="29"/>
        <v>0</v>
      </c>
      <c r="G162" s="16">
        <v>0</v>
      </c>
      <c r="H162" s="17">
        <f t="shared" si="30"/>
        <v>-40</v>
      </c>
      <c r="I162" s="10">
        <f t="shared" si="31"/>
        <v>0</v>
      </c>
      <c r="J162" s="4">
        <v>0</v>
      </c>
      <c r="K162" s="11">
        <f t="shared" si="32"/>
        <v>0</v>
      </c>
      <c r="L162" s="23"/>
      <c r="M162" s="21"/>
    </row>
    <row r="163" spans="2:13" x14ac:dyDescent="0.35">
      <c r="B163" s="38" t="s">
        <v>43</v>
      </c>
      <c r="C163" s="51" t="s">
        <v>47</v>
      </c>
      <c r="D163" s="39" t="s">
        <v>34</v>
      </c>
      <c r="E163">
        <v>0</v>
      </c>
      <c r="F163" s="9">
        <f t="shared" si="29"/>
        <v>0</v>
      </c>
      <c r="G163" s="16">
        <v>0</v>
      </c>
      <c r="H163" s="17">
        <f t="shared" si="30"/>
        <v>-40</v>
      </c>
      <c r="I163" s="10">
        <f t="shared" si="31"/>
        <v>0</v>
      </c>
      <c r="J163" s="4">
        <v>0</v>
      </c>
      <c r="K163" s="11">
        <f t="shared" si="32"/>
        <v>0</v>
      </c>
      <c r="L163" s="23">
        <f>AVERAGE(I160:I163)</f>
        <v>4.8668981481481473E-2</v>
      </c>
      <c r="M163" s="21">
        <f>AVERAGE(K160:K163)</f>
        <v>12.5</v>
      </c>
    </row>
    <row r="164" spans="2:13" x14ac:dyDescent="0.35">
      <c r="B164" s="38" t="s">
        <v>43</v>
      </c>
      <c r="C164" s="51" t="s">
        <v>47</v>
      </c>
      <c r="D164" s="39" t="s">
        <v>35</v>
      </c>
      <c r="E164">
        <v>0</v>
      </c>
      <c r="F164" s="9">
        <f t="shared" si="29"/>
        <v>0</v>
      </c>
      <c r="G164" s="16">
        <v>0</v>
      </c>
      <c r="H164" s="17">
        <f t="shared" si="30"/>
        <v>-40</v>
      </c>
      <c r="I164" s="10">
        <f t="shared" si="31"/>
        <v>0</v>
      </c>
      <c r="J164" s="4">
        <v>0</v>
      </c>
      <c r="K164" s="11">
        <f t="shared" si="32"/>
        <v>0</v>
      </c>
      <c r="L164" s="23"/>
      <c r="M164" s="21"/>
    </row>
    <row r="165" spans="2:13" x14ac:dyDescent="0.35">
      <c r="B165" s="38" t="s">
        <v>43</v>
      </c>
      <c r="C165" s="51" t="s">
        <v>47</v>
      </c>
      <c r="D165" s="39" t="s">
        <v>36</v>
      </c>
      <c r="E165">
        <v>0</v>
      </c>
      <c r="F165" s="9">
        <f t="shared" si="29"/>
        <v>0</v>
      </c>
      <c r="G165" s="16">
        <v>0</v>
      </c>
      <c r="H165" s="17">
        <f t="shared" si="30"/>
        <v>-40</v>
      </c>
      <c r="I165" s="10">
        <f t="shared" si="31"/>
        <v>0</v>
      </c>
      <c r="J165" s="4">
        <v>0</v>
      </c>
      <c r="K165" s="11">
        <f t="shared" si="32"/>
        <v>0</v>
      </c>
      <c r="L165" s="23"/>
      <c r="M165" s="21"/>
    </row>
    <row r="166" spans="2:13" x14ac:dyDescent="0.35">
      <c r="B166" s="38" t="s">
        <v>43</v>
      </c>
      <c r="C166" s="51" t="s">
        <v>47</v>
      </c>
      <c r="D166" s="39" t="s">
        <v>37</v>
      </c>
      <c r="E166">
        <v>0</v>
      </c>
      <c r="F166" s="12">
        <f t="shared" si="29"/>
        <v>0</v>
      </c>
      <c r="G166" s="16">
        <v>0</v>
      </c>
      <c r="H166" s="17">
        <f t="shared" si="30"/>
        <v>-40</v>
      </c>
      <c r="I166" s="10">
        <f t="shared" si="31"/>
        <v>0</v>
      </c>
      <c r="J166" s="4">
        <v>0</v>
      </c>
      <c r="K166" s="11">
        <f t="shared" si="32"/>
        <v>0</v>
      </c>
      <c r="L166" s="23"/>
      <c r="M166" s="21"/>
    </row>
    <row r="167" spans="2:13" x14ac:dyDescent="0.35">
      <c r="B167" s="38" t="s">
        <v>43</v>
      </c>
      <c r="C167" s="51" t="s">
        <v>47</v>
      </c>
      <c r="D167" s="39" t="s">
        <v>38</v>
      </c>
      <c r="E167">
        <v>0</v>
      </c>
      <c r="F167" s="12">
        <f>E167/450</f>
        <v>0</v>
      </c>
      <c r="G167" s="16">
        <v>0</v>
      </c>
      <c r="H167" s="17">
        <f>G167-40</f>
        <v>-40</v>
      </c>
      <c r="I167" s="10">
        <f>F167/H167</f>
        <v>0</v>
      </c>
      <c r="J167" s="4">
        <v>0</v>
      </c>
      <c r="K167" s="11">
        <f>J167/50*1000</f>
        <v>0</v>
      </c>
      <c r="L167" s="23">
        <f>AVERAGE(I164:I167)</f>
        <v>0</v>
      </c>
      <c r="M167" s="21">
        <f>AVERAGE(K164:K167)</f>
        <v>0</v>
      </c>
    </row>
    <row r="168" spans="2:13" x14ac:dyDescent="0.35">
      <c r="B168" s="38" t="s">
        <v>43</v>
      </c>
      <c r="C168" s="51" t="s">
        <v>47</v>
      </c>
      <c r="D168" s="39" t="s">
        <v>39</v>
      </c>
      <c r="E168">
        <v>0</v>
      </c>
      <c r="F168" s="12">
        <f>E168/450</f>
        <v>0</v>
      </c>
      <c r="G168" s="16">
        <v>0</v>
      </c>
      <c r="H168" s="17">
        <f>G168-40</f>
        <v>-40</v>
      </c>
      <c r="I168" s="10">
        <f>F168/H168</f>
        <v>0</v>
      </c>
      <c r="J168" s="4">
        <v>0</v>
      </c>
      <c r="K168" s="11">
        <f>J168/50*1000</f>
        <v>0</v>
      </c>
      <c r="L168" s="23"/>
      <c r="M168" s="21"/>
    </row>
    <row r="169" spans="2:13" x14ac:dyDescent="0.35">
      <c r="B169" s="38" t="s">
        <v>43</v>
      </c>
      <c r="C169" s="51" t="s">
        <v>47</v>
      </c>
      <c r="D169" s="39" t="s">
        <v>40</v>
      </c>
      <c r="E169">
        <v>0</v>
      </c>
      <c r="F169" s="12">
        <f>E169/450</f>
        <v>0</v>
      </c>
      <c r="G169" s="16">
        <v>0</v>
      </c>
      <c r="H169" s="17">
        <f>G169-40</f>
        <v>-40</v>
      </c>
      <c r="I169" s="10">
        <f>F169/H169</f>
        <v>0</v>
      </c>
      <c r="J169" s="4">
        <v>0</v>
      </c>
      <c r="K169" s="11">
        <f>J169/50*1000</f>
        <v>0</v>
      </c>
      <c r="L169" s="23"/>
      <c r="M169" s="21"/>
    </row>
    <row r="170" spans="2:13" x14ac:dyDescent="0.35">
      <c r="B170" s="38" t="s">
        <v>43</v>
      </c>
      <c r="C170" s="51" t="s">
        <v>47</v>
      </c>
      <c r="D170" s="39" t="s">
        <v>41</v>
      </c>
      <c r="E170">
        <v>0</v>
      </c>
      <c r="F170" s="12">
        <f>E170/450</f>
        <v>0</v>
      </c>
      <c r="G170" s="16">
        <v>0</v>
      </c>
      <c r="H170" s="17">
        <f>G170-40</f>
        <v>-40</v>
      </c>
      <c r="I170" s="10">
        <f>F170/H170</f>
        <v>0</v>
      </c>
      <c r="J170" s="4">
        <v>0</v>
      </c>
      <c r="K170" s="11">
        <f>J170/50*1000</f>
        <v>0</v>
      </c>
      <c r="L170" s="23"/>
      <c r="M170" s="21"/>
    </row>
    <row r="171" spans="2:13" x14ac:dyDescent="0.35">
      <c r="B171" s="38" t="s">
        <v>43</v>
      </c>
      <c r="C171" s="51" t="s">
        <v>47</v>
      </c>
      <c r="D171" s="54" t="s">
        <v>42</v>
      </c>
      <c r="E171">
        <v>0</v>
      </c>
      <c r="F171" s="12">
        <f>E171/450</f>
        <v>0</v>
      </c>
      <c r="G171" s="16">
        <v>0</v>
      </c>
      <c r="H171" s="17">
        <f>G171-40</f>
        <v>-40</v>
      </c>
      <c r="I171" s="10">
        <f>F171/H171</f>
        <v>0</v>
      </c>
      <c r="J171" s="4">
        <v>0</v>
      </c>
      <c r="K171" s="11">
        <f>J171/50*1000</f>
        <v>0</v>
      </c>
      <c r="L171" s="23">
        <f>AVERAGE(I168:I171)</f>
        <v>0</v>
      </c>
      <c r="M171" s="21">
        <f>AVERAGE(K168:K171)</f>
        <v>0</v>
      </c>
    </row>
  </sheetData>
  <mergeCells count="1">
    <mergeCell ref="B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opLeftCell="A121" workbookViewId="0">
      <selection activeCell="P158" sqref="P158"/>
    </sheetView>
  </sheetViews>
  <sheetFormatPr defaultRowHeight="14.5" x14ac:dyDescent="0.35"/>
  <cols>
    <col min="2" max="2" width="4.81640625" style="38" customWidth="1"/>
    <col min="3" max="3" width="7" style="50" customWidth="1"/>
    <col min="4" max="4" width="7.1796875" style="38" customWidth="1"/>
    <col min="7" max="8" width="8.7265625" style="19"/>
    <col min="11" max="11" width="15.7265625" customWidth="1"/>
  </cols>
  <sheetData>
    <row r="1" spans="1:15" ht="15" thickBot="1" x14ac:dyDescent="0.4">
      <c r="B1" s="65" t="s">
        <v>0</v>
      </c>
      <c r="C1" s="65"/>
      <c r="D1" s="65"/>
      <c r="E1" s="5" t="s">
        <v>1</v>
      </c>
      <c r="F1" s="6" t="s">
        <v>2</v>
      </c>
      <c r="G1" s="15" t="s">
        <v>3</v>
      </c>
      <c r="H1" s="15" t="s">
        <v>4</v>
      </c>
      <c r="I1" s="7" t="s">
        <v>5</v>
      </c>
      <c r="J1" s="5" t="s">
        <v>6</v>
      </c>
      <c r="K1" s="8" t="s">
        <v>7</v>
      </c>
      <c r="N1" t="s">
        <v>57</v>
      </c>
      <c r="O1" t="s">
        <v>17</v>
      </c>
    </row>
    <row r="2" spans="1:15" x14ac:dyDescent="0.35">
      <c r="A2" s="40">
        <v>43160</v>
      </c>
      <c r="B2" s="38" t="s">
        <v>8</v>
      </c>
      <c r="C2" s="51"/>
      <c r="D2" s="39" t="s">
        <v>26</v>
      </c>
      <c r="E2">
        <v>360</v>
      </c>
      <c r="F2" s="9">
        <f t="shared" ref="F2:F17" si="0">E2/450</f>
        <v>0.8</v>
      </c>
      <c r="G2" s="16">
        <v>42.3</v>
      </c>
      <c r="H2" s="17">
        <f t="shared" ref="H2:H17" si="1">G2-40</f>
        <v>2.2999999999999972</v>
      </c>
      <c r="I2" s="10">
        <f t="shared" ref="I2:I17" si="2">F2/H2</f>
        <v>0.34782608695652217</v>
      </c>
      <c r="J2" s="4">
        <v>2</v>
      </c>
      <c r="K2" s="25">
        <f t="shared" ref="K2:K17" si="3">J2/50*1000</f>
        <v>40</v>
      </c>
      <c r="M2" t="s">
        <v>12</v>
      </c>
      <c r="N2" s="20">
        <f>AVERAGE(I2:I9)</f>
        <v>0.26578250099942491</v>
      </c>
      <c r="O2" s="20">
        <f>AVERAGE(K2:K9)</f>
        <v>68.75</v>
      </c>
    </row>
    <row r="3" spans="1:15" x14ac:dyDescent="0.35">
      <c r="B3" s="38" t="s">
        <v>8</v>
      </c>
      <c r="C3" s="51"/>
      <c r="D3" s="39" t="s">
        <v>20</v>
      </c>
      <c r="E3">
        <v>372</v>
      </c>
      <c r="F3" s="9">
        <f t="shared" si="0"/>
        <v>0.82666666666666666</v>
      </c>
      <c r="G3" s="16">
        <v>44</v>
      </c>
      <c r="H3" s="17">
        <f t="shared" si="1"/>
        <v>4</v>
      </c>
      <c r="I3" s="10">
        <f t="shared" si="2"/>
        <v>0.20666666666666667</v>
      </c>
      <c r="J3" s="4">
        <v>3</v>
      </c>
      <c r="K3" s="11">
        <f t="shared" si="3"/>
        <v>60</v>
      </c>
      <c r="M3" t="s">
        <v>56</v>
      </c>
      <c r="N3" s="20">
        <f>AVERAGE(I10:I17)</f>
        <v>0.25854323731347684</v>
      </c>
      <c r="O3" s="20">
        <f>AVERAGE(K10:K17)</f>
        <v>65</v>
      </c>
    </row>
    <row r="4" spans="1:15" x14ac:dyDescent="0.35">
      <c r="B4" s="38" t="s">
        <v>8</v>
      </c>
      <c r="C4" s="51"/>
      <c r="D4" s="39" t="s">
        <v>24</v>
      </c>
      <c r="E4">
        <v>572</v>
      </c>
      <c r="F4" s="9">
        <f t="shared" si="0"/>
        <v>1.2711111111111111</v>
      </c>
      <c r="G4" s="16">
        <v>43.3</v>
      </c>
      <c r="H4" s="17">
        <f t="shared" si="1"/>
        <v>3.2999999999999972</v>
      </c>
      <c r="I4" s="10">
        <f t="shared" si="2"/>
        <v>0.38518518518518552</v>
      </c>
      <c r="J4" s="4">
        <v>2.5</v>
      </c>
      <c r="K4" s="11">
        <f t="shared" si="3"/>
        <v>50</v>
      </c>
    </row>
    <row r="5" spans="1:15" x14ac:dyDescent="0.35">
      <c r="B5" s="38" t="s">
        <v>8</v>
      </c>
      <c r="C5" s="51"/>
      <c r="D5" s="39" t="s">
        <v>34</v>
      </c>
      <c r="E5">
        <v>594</v>
      </c>
      <c r="F5" s="9">
        <f t="shared" si="0"/>
        <v>1.32</v>
      </c>
      <c r="G5" s="16">
        <v>49.1</v>
      </c>
      <c r="H5" s="17">
        <f t="shared" si="1"/>
        <v>9.1000000000000014</v>
      </c>
      <c r="I5" s="10">
        <f t="shared" si="2"/>
        <v>0.14505494505494504</v>
      </c>
      <c r="J5" s="4">
        <v>4.5</v>
      </c>
      <c r="K5" s="11">
        <f t="shared" si="3"/>
        <v>90</v>
      </c>
    </row>
    <row r="6" spans="1:15" x14ac:dyDescent="0.35">
      <c r="B6" s="38" t="s">
        <v>8</v>
      </c>
      <c r="C6" s="51"/>
      <c r="D6" s="39" t="s">
        <v>32</v>
      </c>
      <c r="E6">
        <v>647</v>
      </c>
      <c r="F6" s="9">
        <f t="shared" si="0"/>
        <v>1.4377777777777778</v>
      </c>
      <c r="G6" s="16">
        <v>46.2</v>
      </c>
      <c r="H6" s="17">
        <f t="shared" si="1"/>
        <v>6.2000000000000028</v>
      </c>
      <c r="I6" s="10">
        <f t="shared" si="2"/>
        <v>0.23189964157706083</v>
      </c>
      <c r="J6" s="4">
        <v>5</v>
      </c>
      <c r="K6" s="11">
        <f t="shared" si="3"/>
        <v>100</v>
      </c>
    </row>
    <row r="7" spans="1:15" x14ac:dyDescent="0.35">
      <c r="B7" s="38" t="s">
        <v>8</v>
      </c>
      <c r="C7" s="51"/>
      <c r="D7" s="39" t="s">
        <v>28</v>
      </c>
      <c r="E7">
        <v>658</v>
      </c>
      <c r="F7" s="9">
        <f t="shared" si="0"/>
        <v>1.4622222222222223</v>
      </c>
      <c r="G7" s="16">
        <v>44.6</v>
      </c>
      <c r="H7" s="17">
        <f t="shared" si="1"/>
        <v>4.6000000000000014</v>
      </c>
      <c r="I7" s="10">
        <f t="shared" si="2"/>
        <v>0.31787439613526564</v>
      </c>
      <c r="J7" s="4">
        <v>3.5</v>
      </c>
      <c r="K7" s="11">
        <f t="shared" si="3"/>
        <v>70</v>
      </c>
    </row>
    <row r="8" spans="1:15" x14ac:dyDescent="0.35">
      <c r="B8" s="38" t="s">
        <v>8</v>
      </c>
      <c r="C8" s="51"/>
      <c r="D8" s="39" t="s">
        <v>22</v>
      </c>
      <c r="E8">
        <v>679</v>
      </c>
      <c r="F8" s="9">
        <f t="shared" si="0"/>
        <v>1.5088888888888889</v>
      </c>
      <c r="G8" s="16">
        <v>44.5</v>
      </c>
      <c r="H8" s="17">
        <f t="shared" si="1"/>
        <v>4.5</v>
      </c>
      <c r="I8" s="10">
        <f t="shared" si="2"/>
        <v>0.33530864197530863</v>
      </c>
      <c r="J8" s="4">
        <v>4</v>
      </c>
      <c r="K8" s="11">
        <f t="shared" si="3"/>
        <v>80</v>
      </c>
    </row>
    <row r="9" spans="1:15" x14ac:dyDescent="0.35">
      <c r="B9" s="38" t="s">
        <v>8</v>
      </c>
      <c r="C9" s="51"/>
      <c r="D9" s="39" t="s">
        <v>30</v>
      </c>
      <c r="E9">
        <v>704</v>
      </c>
      <c r="F9" s="9">
        <f t="shared" si="0"/>
        <v>1.5644444444444445</v>
      </c>
      <c r="G9" s="16">
        <v>50</v>
      </c>
      <c r="H9" s="17">
        <f t="shared" si="1"/>
        <v>10</v>
      </c>
      <c r="I9" s="10">
        <f t="shared" si="2"/>
        <v>0.15644444444444444</v>
      </c>
      <c r="J9" s="4">
        <v>3</v>
      </c>
      <c r="K9" s="11">
        <f t="shared" si="3"/>
        <v>60</v>
      </c>
    </row>
    <row r="10" spans="1:15" x14ac:dyDescent="0.35">
      <c r="B10" s="38" t="s">
        <v>8</v>
      </c>
      <c r="C10" s="51"/>
      <c r="D10" s="39" t="s">
        <v>19</v>
      </c>
      <c r="E10">
        <v>1239</v>
      </c>
      <c r="F10" s="9">
        <f t="shared" si="0"/>
        <v>2.7533333333333334</v>
      </c>
      <c r="G10" s="16">
        <v>50.8</v>
      </c>
      <c r="H10" s="17">
        <f t="shared" si="1"/>
        <v>10.799999999999997</v>
      </c>
      <c r="I10" s="10">
        <f t="shared" si="2"/>
        <v>0.25493827160493837</v>
      </c>
      <c r="J10" s="4">
        <v>2.5</v>
      </c>
      <c r="K10" s="11">
        <f t="shared" si="3"/>
        <v>50</v>
      </c>
    </row>
    <row r="11" spans="1:15" x14ac:dyDescent="0.35">
      <c r="B11" s="38" t="s">
        <v>8</v>
      </c>
      <c r="C11" s="51"/>
      <c r="D11" s="39" t="s">
        <v>31</v>
      </c>
      <c r="E11">
        <v>1702</v>
      </c>
      <c r="F11" s="9">
        <f t="shared" si="0"/>
        <v>3.7822222222222224</v>
      </c>
      <c r="G11" s="16">
        <v>51.8</v>
      </c>
      <c r="H11" s="17">
        <f t="shared" si="1"/>
        <v>11.799999999999997</v>
      </c>
      <c r="I11" s="10">
        <f t="shared" si="2"/>
        <v>0.32052730696798504</v>
      </c>
      <c r="J11" s="4">
        <v>4</v>
      </c>
      <c r="K11" s="11">
        <f t="shared" si="3"/>
        <v>80</v>
      </c>
    </row>
    <row r="12" spans="1:15" x14ac:dyDescent="0.35">
      <c r="B12" s="38" t="s">
        <v>8</v>
      </c>
      <c r="C12" s="51"/>
      <c r="D12" s="39" t="s">
        <v>25</v>
      </c>
      <c r="E12">
        <v>1711</v>
      </c>
      <c r="F12" s="9">
        <f t="shared" si="0"/>
        <v>3.8022222222222224</v>
      </c>
      <c r="G12" s="16">
        <v>65.099999999999994</v>
      </c>
      <c r="H12" s="17">
        <f t="shared" si="1"/>
        <v>25.099999999999994</v>
      </c>
      <c r="I12" s="10">
        <f t="shared" si="2"/>
        <v>0.15148295706064635</v>
      </c>
      <c r="J12" s="4">
        <v>4</v>
      </c>
      <c r="K12" s="11">
        <f t="shared" si="3"/>
        <v>80</v>
      </c>
    </row>
    <row r="13" spans="1:15" x14ac:dyDescent="0.35">
      <c r="B13" s="38" t="s">
        <v>8</v>
      </c>
      <c r="C13" s="51"/>
      <c r="D13" s="39" t="s">
        <v>33</v>
      </c>
      <c r="E13">
        <v>1712</v>
      </c>
      <c r="F13" s="9">
        <f t="shared" si="0"/>
        <v>3.8044444444444445</v>
      </c>
      <c r="G13" s="16">
        <v>54.1</v>
      </c>
      <c r="H13" s="17">
        <f t="shared" si="1"/>
        <v>14.100000000000001</v>
      </c>
      <c r="I13" s="10">
        <f t="shared" si="2"/>
        <v>0.2698187549251379</v>
      </c>
      <c r="J13" s="4">
        <v>4</v>
      </c>
      <c r="K13" s="11">
        <f t="shared" si="3"/>
        <v>80</v>
      </c>
    </row>
    <row r="14" spans="1:15" x14ac:dyDescent="0.35">
      <c r="B14" s="38" t="s">
        <v>8</v>
      </c>
      <c r="C14" s="51"/>
      <c r="D14" s="39" t="s">
        <v>21</v>
      </c>
      <c r="E14">
        <v>1752</v>
      </c>
      <c r="F14" s="9">
        <f t="shared" si="0"/>
        <v>3.8933333333333335</v>
      </c>
      <c r="G14" s="16">
        <v>54.8</v>
      </c>
      <c r="H14" s="17">
        <f t="shared" si="1"/>
        <v>14.799999999999997</v>
      </c>
      <c r="I14" s="10">
        <f t="shared" si="2"/>
        <v>0.26306306306306315</v>
      </c>
      <c r="J14" s="4">
        <v>4</v>
      </c>
      <c r="K14" s="11">
        <f t="shared" si="3"/>
        <v>80</v>
      </c>
    </row>
    <row r="15" spans="1:15" x14ac:dyDescent="0.35">
      <c r="B15" s="38" t="s">
        <v>8</v>
      </c>
      <c r="C15" s="51"/>
      <c r="D15" s="39" t="s">
        <v>27</v>
      </c>
      <c r="E15">
        <v>1780</v>
      </c>
      <c r="F15" s="9">
        <f t="shared" si="0"/>
        <v>3.9555555555555557</v>
      </c>
      <c r="G15" s="16">
        <v>51.5</v>
      </c>
      <c r="H15" s="17">
        <f t="shared" si="1"/>
        <v>11.5</v>
      </c>
      <c r="I15" s="10">
        <f t="shared" si="2"/>
        <v>0.34396135265700484</v>
      </c>
      <c r="J15" s="4">
        <v>2.5</v>
      </c>
      <c r="K15" s="11">
        <f t="shared" si="3"/>
        <v>50</v>
      </c>
    </row>
    <row r="16" spans="1:15" x14ac:dyDescent="0.35">
      <c r="B16" s="38" t="s">
        <v>8</v>
      </c>
      <c r="C16" s="51"/>
      <c r="D16" s="39" t="s">
        <v>29</v>
      </c>
      <c r="E16">
        <v>1837</v>
      </c>
      <c r="F16" s="9">
        <f t="shared" si="0"/>
        <v>4.0822222222222226</v>
      </c>
      <c r="G16" s="16">
        <v>56.3</v>
      </c>
      <c r="H16" s="17">
        <f t="shared" si="1"/>
        <v>16.299999999999997</v>
      </c>
      <c r="I16" s="10">
        <f t="shared" si="2"/>
        <v>0.25044308111792779</v>
      </c>
      <c r="J16" s="4">
        <v>3</v>
      </c>
      <c r="K16" s="11">
        <f t="shared" si="3"/>
        <v>60</v>
      </c>
    </row>
    <row r="17" spans="1:15" x14ac:dyDescent="0.35">
      <c r="B17" s="38" t="s">
        <v>8</v>
      </c>
      <c r="C17" s="51"/>
      <c r="D17" s="39" t="s">
        <v>23</v>
      </c>
      <c r="E17">
        <v>1927</v>
      </c>
      <c r="F17" s="9">
        <f t="shared" si="0"/>
        <v>4.2822222222222219</v>
      </c>
      <c r="G17" s="16">
        <v>60</v>
      </c>
      <c r="H17" s="17">
        <f t="shared" si="1"/>
        <v>20</v>
      </c>
      <c r="I17" s="10">
        <f t="shared" si="2"/>
        <v>0.21411111111111109</v>
      </c>
      <c r="J17" s="4">
        <v>2</v>
      </c>
      <c r="K17" s="11">
        <f t="shared" si="3"/>
        <v>40</v>
      </c>
    </row>
    <row r="18" spans="1:15" x14ac:dyDescent="0.35">
      <c r="C18" s="51"/>
      <c r="D18" s="39"/>
      <c r="F18" s="9"/>
      <c r="G18" s="16"/>
      <c r="H18" s="17"/>
      <c r="I18" s="10"/>
      <c r="J18" s="4"/>
      <c r="K18" s="11"/>
    </row>
    <row r="19" spans="1:15" x14ac:dyDescent="0.35">
      <c r="C19" s="51"/>
      <c r="D19" s="39"/>
      <c r="F19" s="9"/>
      <c r="G19" s="16"/>
      <c r="H19" s="17"/>
      <c r="I19" s="10"/>
      <c r="J19" s="4"/>
      <c r="K19" s="11"/>
    </row>
    <row r="20" spans="1:15" x14ac:dyDescent="0.35">
      <c r="C20" s="51"/>
      <c r="D20" s="39"/>
      <c r="F20" s="9"/>
      <c r="G20" s="16"/>
      <c r="H20" s="17"/>
      <c r="I20" s="10"/>
      <c r="J20" s="4"/>
      <c r="K20" s="11"/>
    </row>
    <row r="21" spans="1:15" x14ac:dyDescent="0.35">
      <c r="C21" s="51"/>
      <c r="D21" s="39"/>
      <c r="F21" s="9"/>
      <c r="G21" s="16"/>
      <c r="H21" s="17"/>
      <c r="I21" s="10"/>
      <c r="J21" s="4"/>
      <c r="K21" s="11"/>
    </row>
    <row r="22" spans="1:15" x14ac:dyDescent="0.35">
      <c r="C22" s="51"/>
      <c r="D22" s="39"/>
      <c r="F22" s="9"/>
      <c r="G22" s="16"/>
      <c r="H22" s="17"/>
      <c r="I22" s="10"/>
      <c r="J22" s="4"/>
      <c r="K22" s="11"/>
    </row>
    <row r="23" spans="1:15" x14ac:dyDescent="0.35">
      <c r="C23" s="51"/>
      <c r="D23" s="39"/>
      <c r="F23" s="9"/>
      <c r="G23" s="16"/>
      <c r="H23" s="17"/>
      <c r="I23" s="10"/>
      <c r="J23" s="4"/>
      <c r="K23" s="11"/>
    </row>
    <row r="24" spans="1:15" x14ac:dyDescent="0.35">
      <c r="C24" s="51"/>
      <c r="D24" s="39"/>
      <c r="F24" s="9"/>
      <c r="G24" s="16"/>
      <c r="H24" s="17"/>
      <c r="I24" s="10"/>
      <c r="J24" s="4"/>
      <c r="K24" s="11"/>
    </row>
    <row r="25" spans="1:15" x14ac:dyDescent="0.35">
      <c r="B25" s="48"/>
      <c r="C25" s="52"/>
      <c r="D25" s="59"/>
      <c r="E25" s="41"/>
      <c r="F25" s="42"/>
      <c r="G25" s="43"/>
      <c r="H25" s="56"/>
      <c r="I25" s="45"/>
      <c r="J25" s="37"/>
      <c r="K25" s="46"/>
      <c r="N25" t="s">
        <v>57</v>
      </c>
      <c r="O25" t="s">
        <v>17</v>
      </c>
    </row>
    <row r="26" spans="1:15" x14ac:dyDescent="0.35">
      <c r="A26" s="40">
        <v>43167</v>
      </c>
      <c r="B26" s="38" t="s">
        <v>8</v>
      </c>
      <c r="C26" s="51"/>
      <c r="D26" s="39" t="s">
        <v>20</v>
      </c>
      <c r="E26">
        <v>526</v>
      </c>
      <c r="F26" s="9">
        <f t="shared" ref="F26:F48" si="4">E26/450</f>
        <v>1.1688888888888889</v>
      </c>
      <c r="G26" s="16">
        <v>45</v>
      </c>
      <c r="H26" s="17">
        <f t="shared" ref="H26:H65" si="5">G26-40</f>
        <v>5</v>
      </c>
      <c r="I26" s="10">
        <f t="shared" ref="I26:I48" si="6">F26/H26</f>
        <v>0.23377777777777778</v>
      </c>
      <c r="J26" s="4">
        <v>3</v>
      </c>
      <c r="K26" s="55">
        <f t="shared" ref="K26:K65" si="7">J26/50*1000</f>
        <v>60</v>
      </c>
      <c r="M26" t="s">
        <v>12</v>
      </c>
      <c r="N26" s="20">
        <f>AVERAGE(I26:I36)</f>
        <v>0.30887826077106451</v>
      </c>
      <c r="O26" s="20">
        <f>AVERAGE(K26:K36)</f>
        <v>107.27272727272727</v>
      </c>
    </row>
    <row r="27" spans="1:15" x14ac:dyDescent="0.35">
      <c r="B27" s="38" t="s">
        <v>8</v>
      </c>
      <c r="C27" s="51"/>
      <c r="D27" s="39" t="s">
        <v>24</v>
      </c>
      <c r="E27">
        <v>529</v>
      </c>
      <c r="F27" s="9">
        <f t="shared" si="4"/>
        <v>1.1755555555555555</v>
      </c>
      <c r="G27" s="16">
        <v>42.7</v>
      </c>
      <c r="H27" s="17">
        <f t="shared" si="5"/>
        <v>2.7000000000000028</v>
      </c>
      <c r="I27" s="10">
        <f t="shared" si="6"/>
        <v>0.43539094650205712</v>
      </c>
      <c r="J27" s="4">
        <v>2</v>
      </c>
      <c r="K27" s="11">
        <f t="shared" si="7"/>
        <v>40</v>
      </c>
      <c r="M27" t="s">
        <v>56</v>
      </c>
      <c r="N27" s="20">
        <f>AVERAGE(I37:I48)</f>
        <v>0.35662594908551881</v>
      </c>
      <c r="O27" s="20">
        <f>AVERAGE(K37:K49)</f>
        <v>75.384615384615387</v>
      </c>
    </row>
    <row r="28" spans="1:15" x14ac:dyDescent="0.35">
      <c r="B28" s="38" t="s">
        <v>8</v>
      </c>
      <c r="C28" s="51"/>
      <c r="D28" s="39" t="s">
        <v>34</v>
      </c>
      <c r="E28">
        <v>552</v>
      </c>
      <c r="F28" s="9">
        <f t="shared" si="4"/>
        <v>1.2266666666666666</v>
      </c>
      <c r="G28" s="16">
        <v>45.1</v>
      </c>
      <c r="H28" s="17">
        <f t="shared" si="5"/>
        <v>5.1000000000000014</v>
      </c>
      <c r="I28" s="10">
        <f t="shared" si="6"/>
        <v>0.24052287581699339</v>
      </c>
      <c r="J28" s="4">
        <v>11</v>
      </c>
      <c r="K28" s="11">
        <f t="shared" si="7"/>
        <v>220</v>
      </c>
    </row>
    <row r="29" spans="1:15" x14ac:dyDescent="0.35">
      <c r="B29" s="38" t="s">
        <v>8</v>
      </c>
      <c r="C29" s="51"/>
      <c r="D29" s="39" t="s">
        <v>38</v>
      </c>
      <c r="E29">
        <v>552</v>
      </c>
      <c r="F29" s="9">
        <f t="shared" si="4"/>
        <v>1.2266666666666666</v>
      </c>
      <c r="G29" s="16">
        <v>44</v>
      </c>
      <c r="H29" s="17">
        <f t="shared" si="5"/>
        <v>4</v>
      </c>
      <c r="I29" s="10">
        <f t="shared" si="6"/>
        <v>0.30666666666666664</v>
      </c>
      <c r="J29" s="4">
        <v>7</v>
      </c>
      <c r="K29" s="11">
        <f t="shared" si="7"/>
        <v>140</v>
      </c>
    </row>
    <row r="30" spans="1:15" x14ac:dyDescent="0.35">
      <c r="B30" s="38" t="s">
        <v>8</v>
      </c>
      <c r="C30" s="51"/>
      <c r="D30" s="39" t="s">
        <v>36</v>
      </c>
      <c r="E30">
        <v>593</v>
      </c>
      <c r="F30" s="9">
        <f t="shared" si="4"/>
        <v>1.3177777777777777</v>
      </c>
      <c r="G30" s="16">
        <v>45.4</v>
      </c>
      <c r="H30" s="17">
        <f t="shared" si="5"/>
        <v>5.3999999999999986</v>
      </c>
      <c r="I30" s="10">
        <f t="shared" si="6"/>
        <v>0.24403292181069963</v>
      </c>
      <c r="J30" s="4">
        <v>5.5</v>
      </c>
      <c r="K30" s="11">
        <f t="shared" si="7"/>
        <v>110</v>
      </c>
    </row>
    <row r="31" spans="1:15" x14ac:dyDescent="0.35">
      <c r="B31" s="38" t="s">
        <v>8</v>
      </c>
      <c r="C31" s="51"/>
      <c r="D31" s="39" t="s">
        <v>26</v>
      </c>
      <c r="E31">
        <v>622</v>
      </c>
      <c r="F31" s="9">
        <f t="shared" si="4"/>
        <v>1.3822222222222222</v>
      </c>
      <c r="G31" s="16">
        <v>48.5</v>
      </c>
      <c r="H31" s="17">
        <f t="shared" si="5"/>
        <v>8.5</v>
      </c>
      <c r="I31" s="10">
        <f t="shared" si="6"/>
        <v>0.16261437908496731</v>
      </c>
      <c r="J31" s="4">
        <v>1.5</v>
      </c>
      <c r="K31" s="11">
        <f t="shared" si="7"/>
        <v>30</v>
      </c>
    </row>
    <row r="32" spans="1:15" x14ac:dyDescent="0.35">
      <c r="B32" s="38" t="s">
        <v>8</v>
      </c>
      <c r="C32" s="51"/>
      <c r="D32" s="39" t="s">
        <v>30</v>
      </c>
      <c r="E32">
        <v>664</v>
      </c>
      <c r="F32" s="9">
        <f t="shared" si="4"/>
        <v>1.4755555555555555</v>
      </c>
      <c r="G32" s="16">
        <v>44.1</v>
      </c>
      <c r="H32" s="17">
        <f t="shared" si="5"/>
        <v>4.1000000000000014</v>
      </c>
      <c r="I32" s="10">
        <f t="shared" si="6"/>
        <v>0.35989159891598904</v>
      </c>
      <c r="J32" s="4">
        <v>7.5</v>
      </c>
      <c r="K32" s="11">
        <f t="shared" si="7"/>
        <v>150</v>
      </c>
    </row>
    <row r="33" spans="2:11" x14ac:dyDescent="0.35">
      <c r="B33" s="38" t="s">
        <v>8</v>
      </c>
      <c r="C33" s="51"/>
      <c r="D33" s="39" t="s">
        <v>40</v>
      </c>
      <c r="E33">
        <v>669</v>
      </c>
      <c r="F33" s="9">
        <f t="shared" si="4"/>
        <v>1.4866666666666666</v>
      </c>
      <c r="G33" s="16">
        <v>44.9</v>
      </c>
      <c r="H33" s="17">
        <f t="shared" si="5"/>
        <v>4.8999999999999986</v>
      </c>
      <c r="I33" s="10">
        <f t="shared" si="6"/>
        <v>0.30340136054421774</v>
      </c>
      <c r="J33" s="4">
        <v>3</v>
      </c>
      <c r="K33" s="11">
        <f t="shared" si="7"/>
        <v>60</v>
      </c>
    </row>
    <row r="34" spans="2:11" x14ac:dyDescent="0.35">
      <c r="B34" s="38" t="s">
        <v>8</v>
      </c>
      <c r="C34" s="51"/>
      <c r="D34" s="39" t="s">
        <v>32</v>
      </c>
      <c r="E34">
        <v>692</v>
      </c>
      <c r="F34" s="9">
        <f t="shared" si="4"/>
        <v>1.5377777777777777</v>
      </c>
      <c r="G34" s="16">
        <v>45.5</v>
      </c>
      <c r="H34" s="17">
        <f t="shared" si="5"/>
        <v>5.5</v>
      </c>
      <c r="I34" s="10">
        <f t="shared" si="6"/>
        <v>0.27959595959595956</v>
      </c>
      <c r="J34" s="4">
        <v>9</v>
      </c>
      <c r="K34" s="11">
        <f t="shared" si="7"/>
        <v>180</v>
      </c>
    </row>
    <row r="35" spans="2:11" x14ac:dyDescent="0.35">
      <c r="B35" s="38" t="s">
        <v>8</v>
      </c>
      <c r="C35" s="51"/>
      <c r="D35" s="39" t="s">
        <v>28</v>
      </c>
      <c r="E35">
        <v>759</v>
      </c>
      <c r="F35" s="9">
        <f t="shared" si="4"/>
        <v>1.6866666666666668</v>
      </c>
      <c r="G35" s="16">
        <v>43.6</v>
      </c>
      <c r="H35" s="17">
        <f t="shared" si="5"/>
        <v>3.6000000000000014</v>
      </c>
      <c r="I35" s="10">
        <f t="shared" si="6"/>
        <v>0.46851851851851833</v>
      </c>
      <c r="J35" s="4">
        <v>5.5</v>
      </c>
      <c r="K35" s="11">
        <f t="shared" si="7"/>
        <v>110</v>
      </c>
    </row>
    <row r="36" spans="2:11" x14ac:dyDescent="0.35">
      <c r="B36" s="38" t="s">
        <v>8</v>
      </c>
      <c r="C36" s="51"/>
      <c r="D36" s="39" t="s">
        <v>22</v>
      </c>
      <c r="E36">
        <v>850</v>
      </c>
      <c r="F36" s="9">
        <f t="shared" si="4"/>
        <v>1.8888888888888888</v>
      </c>
      <c r="G36" s="16">
        <v>45.2</v>
      </c>
      <c r="H36" s="17">
        <f t="shared" si="5"/>
        <v>5.2000000000000028</v>
      </c>
      <c r="I36" s="10">
        <f t="shared" si="6"/>
        <v>0.36324786324786307</v>
      </c>
      <c r="J36" s="4">
        <v>4</v>
      </c>
      <c r="K36" s="11">
        <f t="shared" si="7"/>
        <v>80</v>
      </c>
    </row>
    <row r="37" spans="2:11" x14ac:dyDescent="0.35">
      <c r="B37" s="38" t="s">
        <v>8</v>
      </c>
      <c r="C37" s="51"/>
      <c r="D37" s="39" t="s">
        <v>41</v>
      </c>
      <c r="E37">
        <v>1587</v>
      </c>
      <c r="F37" s="9">
        <f t="shared" si="4"/>
        <v>3.5266666666666668</v>
      </c>
      <c r="G37" s="16">
        <v>50.4</v>
      </c>
      <c r="H37" s="17">
        <f t="shared" si="5"/>
        <v>10.399999999999999</v>
      </c>
      <c r="I37" s="10">
        <f t="shared" si="6"/>
        <v>0.33910256410256417</v>
      </c>
      <c r="J37" s="4">
        <v>2</v>
      </c>
      <c r="K37" s="11">
        <f t="shared" si="7"/>
        <v>40</v>
      </c>
    </row>
    <row r="38" spans="2:11" x14ac:dyDescent="0.35">
      <c r="B38" s="38" t="s">
        <v>8</v>
      </c>
      <c r="C38" s="51"/>
      <c r="D38" s="39" t="s">
        <v>23</v>
      </c>
      <c r="E38">
        <v>1669</v>
      </c>
      <c r="F38" s="9">
        <f t="shared" si="4"/>
        <v>3.7088888888888887</v>
      </c>
      <c r="G38" s="16">
        <v>48</v>
      </c>
      <c r="H38" s="17">
        <f t="shared" si="5"/>
        <v>8</v>
      </c>
      <c r="I38" s="10">
        <f t="shared" si="6"/>
        <v>0.46361111111111108</v>
      </c>
      <c r="J38" s="4">
        <v>3</v>
      </c>
      <c r="K38" s="11">
        <f t="shared" si="7"/>
        <v>60</v>
      </c>
    </row>
    <row r="39" spans="2:11" x14ac:dyDescent="0.35">
      <c r="B39" s="38" t="s">
        <v>8</v>
      </c>
      <c r="C39" s="51"/>
      <c r="D39" s="39" t="s">
        <v>35</v>
      </c>
      <c r="E39">
        <v>1780</v>
      </c>
      <c r="F39" s="9">
        <f t="shared" si="4"/>
        <v>3.9555555555555557</v>
      </c>
      <c r="G39" s="16">
        <v>55.7</v>
      </c>
      <c r="H39" s="17">
        <f t="shared" si="5"/>
        <v>15.700000000000003</v>
      </c>
      <c r="I39" s="10">
        <f t="shared" si="6"/>
        <v>0.2519462137296532</v>
      </c>
      <c r="J39" s="4">
        <v>3</v>
      </c>
      <c r="K39" s="11">
        <f t="shared" si="7"/>
        <v>60</v>
      </c>
    </row>
    <row r="40" spans="2:11" x14ac:dyDescent="0.35">
      <c r="B40" s="38" t="s">
        <v>8</v>
      </c>
      <c r="C40" s="51"/>
      <c r="D40" s="39" t="s">
        <v>19</v>
      </c>
      <c r="E40">
        <v>1797</v>
      </c>
      <c r="F40" s="9">
        <f t="shared" si="4"/>
        <v>3.9933333333333332</v>
      </c>
      <c r="G40" s="16">
        <v>51.6</v>
      </c>
      <c r="H40" s="17">
        <f t="shared" si="5"/>
        <v>11.600000000000001</v>
      </c>
      <c r="I40" s="10">
        <f t="shared" si="6"/>
        <v>0.34425287356321832</v>
      </c>
      <c r="J40" s="4">
        <v>4.5</v>
      </c>
      <c r="K40" s="11">
        <f t="shared" si="7"/>
        <v>90</v>
      </c>
    </row>
    <row r="41" spans="2:11" x14ac:dyDescent="0.35">
      <c r="B41" s="38" t="s">
        <v>8</v>
      </c>
      <c r="C41" s="51"/>
      <c r="D41" s="39" t="s">
        <v>25</v>
      </c>
      <c r="E41">
        <v>1824</v>
      </c>
      <c r="F41" s="9">
        <f t="shared" si="4"/>
        <v>4.0533333333333337</v>
      </c>
      <c r="G41" s="16">
        <v>56.8</v>
      </c>
      <c r="H41" s="17">
        <f t="shared" si="5"/>
        <v>16.799999999999997</v>
      </c>
      <c r="I41" s="10">
        <f t="shared" si="6"/>
        <v>0.24126984126984133</v>
      </c>
      <c r="J41" s="4">
        <v>3</v>
      </c>
      <c r="K41" s="11">
        <f t="shared" si="7"/>
        <v>60</v>
      </c>
    </row>
    <row r="42" spans="2:11" x14ac:dyDescent="0.35">
      <c r="B42" s="38" t="s">
        <v>8</v>
      </c>
      <c r="C42" s="51"/>
      <c r="D42" s="39" t="s">
        <v>37</v>
      </c>
      <c r="E42">
        <v>1831</v>
      </c>
      <c r="F42" s="9">
        <f t="shared" si="4"/>
        <v>4.068888888888889</v>
      </c>
      <c r="G42" s="16">
        <v>50.5</v>
      </c>
      <c r="H42" s="17">
        <f t="shared" si="5"/>
        <v>10.5</v>
      </c>
      <c r="I42" s="10">
        <f t="shared" si="6"/>
        <v>0.38751322751322753</v>
      </c>
      <c r="J42" s="4">
        <v>2</v>
      </c>
      <c r="K42" s="11">
        <f t="shared" si="7"/>
        <v>40</v>
      </c>
    </row>
    <row r="43" spans="2:11" x14ac:dyDescent="0.35">
      <c r="B43" s="38" t="s">
        <v>8</v>
      </c>
      <c r="C43" s="51"/>
      <c r="D43" s="39" t="s">
        <v>21</v>
      </c>
      <c r="E43">
        <v>1862</v>
      </c>
      <c r="F43" s="9">
        <f t="shared" si="4"/>
        <v>4.137777777777778</v>
      </c>
      <c r="G43" s="16">
        <v>51.2</v>
      </c>
      <c r="H43" s="17">
        <f t="shared" si="5"/>
        <v>11.200000000000003</v>
      </c>
      <c r="I43" s="10">
        <f t="shared" si="6"/>
        <v>0.36944444444444435</v>
      </c>
      <c r="J43" s="4">
        <v>3</v>
      </c>
      <c r="K43" s="11">
        <f t="shared" si="7"/>
        <v>60</v>
      </c>
    </row>
    <row r="44" spans="2:11" x14ac:dyDescent="0.35">
      <c r="B44" s="38" t="s">
        <v>8</v>
      </c>
      <c r="C44" s="51"/>
      <c r="D44" s="39" t="s">
        <v>33</v>
      </c>
      <c r="E44">
        <v>1880</v>
      </c>
      <c r="F44" s="9">
        <f t="shared" si="4"/>
        <v>4.177777777777778</v>
      </c>
      <c r="G44" s="16">
        <v>50.4</v>
      </c>
      <c r="H44" s="17">
        <f t="shared" si="5"/>
        <v>10.399999999999999</v>
      </c>
      <c r="I44" s="10">
        <f t="shared" si="6"/>
        <v>0.40170940170940178</v>
      </c>
      <c r="J44" s="4">
        <v>11</v>
      </c>
      <c r="K44" s="11">
        <f t="shared" si="7"/>
        <v>220</v>
      </c>
    </row>
    <row r="45" spans="2:11" x14ac:dyDescent="0.35">
      <c r="B45" s="38" t="s">
        <v>8</v>
      </c>
      <c r="C45" s="51"/>
      <c r="D45" s="39" t="s">
        <v>27</v>
      </c>
      <c r="E45">
        <v>1916</v>
      </c>
      <c r="F45" s="9">
        <f t="shared" si="4"/>
        <v>4.2577777777777781</v>
      </c>
      <c r="G45" s="16">
        <v>53.2</v>
      </c>
      <c r="H45" s="17">
        <f t="shared" si="5"/>
        <v>13.200000000000003</v>
      </c>
      <c r="I45" s="10">
        <f t="shared" si="6"/>
        <v>0.32255892255892249</v>
      </c>
      <c r="J45" s="4">
        <v>4</v>
      </c>
      <c r="K45" s="11">
        <f t="shared" si="7"/>
        <v>80</v>
      </c>
    </row>
    <row r="46" spans="2:11" x14ac:dyDescent="0.35">
      <c r="B46" s="38" t="s">
        <v>8</v>
      </c>
      <c r="C46" s="51"/>
      <c r="D46" s="39" t="s">
        <v>31</v>
      </c>
      <c r="E46">
        <v>1959</v>
      </c>
      <c r="F46" s="9">
        <f t="shared" si="4"/>
        <v>4.3533333333333335</v>
      </c>
      <c r="G46" s="16">
        <v>53.3</v>
      </c>
      <c r="H46" s="17">
        <f t="shared" si="5"/>
        <v>13.299999999999997</v>
      </c>
      <c r="I46" s="10">
        <f t="shared" si="6"/>
        <v>0.32731829573934845</v>
      </c>
      <c r="J46" s="4">
        <v>3</v>
      </c>
      <c r="K46" s="11">
        <f t="shared" si="7"/>
        <v>60</v>
      </c>
    </row>
    <row r="47" spans="2:11" x14ac:dyDescent="0.35">
      <c r="B47" s="38" t="s">
        <v>8</v>
      </c>
      <c r="C47" s="51"/>
      <c r="D47" s="39" t="s">
        <v>39</v>
      </c>
      <c r="E47">
        <v>1965</v>
      </c>
      <c r="F47" s="9">
        <f t="shared" si="4"/>
        <v>4.3666666666666663</v>
      </c>
      <c r="G47" s="16">
        <v>50.4</v>
      </c>
      <c r="H47" s="17">
        <f t="shared" si="5"/>
        <v>10.399999999999999</v>
      </c>
      <c r="I47" s="10">
        <f t="shared" si="6"/>
        <v>0.41987179487179488</v>
      </c>
      <c r="J47" s="4">
        <v>3</v>
      </c>
      <c r="K47" s="11">
        <f t="shared" si="7"/>
        <v>60</v>
      </c>
    </row>
    <row r="48" spans="2:11" x14ac:dyDescent="0.35">
      <c r="B48" s="38" t="s">
        <v>8</v>
      </c>
      <c r="C48" s="51"/>
      <c r="D48" s="39" t="s">
        <v>29</v>
      </c>
      <c r="E48">
        <v>2071</v>
      </c>
      <c r="F48" s="9">
        <f t="shared" si="4"/>
        <v>4.6022222222222222</v>
      </c>
      <c r="G48" s="16">
        <v>51.2</v>
      </c>
      <c r="H48" s="17">
        <f t="shared" si="5"/>
        <v>11.200000000000003</v>
      </c>
      <c r="I48" s="10">
        <f t="shared" si="6"/>
        <v>0.41091269841269829</v>
      </c>
      <c r="J48" s="4">
        <v>4.5</v>
      </c>
      <c r="K48" s="11">
        <f t="shared" si="7"/>
        <v>90</v>
      </c>
    </row>
    <row r="49" spans="1:15" x14ac:dyDescent="0.35">
      <c r="B49" s="49"/>
      <c r="C49" s="52"/>
      <c r="D49" s="59"/>
      <c r="E49" s="41"/>
      <c r="F49" s="42"/>
      <c r="G49" s="43">
        <v>44.2</v>
      </c>
      <c r="H49" s="56">
        <f t="shared" si="5"/>
        <v>4.2000000000000028</v>
      </c>
      <c r="I49" s="45"/>
      <c r="J49" s="37">
        <v>3</v>
      </c>
      <c r="K49" s="46">
        <f t="shared" si="7"/>
        <v>60</v>
      </c>
      <c r="N49" t="s">
        <v>57</v>
      </c>
      <c r="O49" t="s">
        <v>17</v>
      </c>
    </row>
    <row r="50" spans="1:15" x14ac:dyDescent="0.35">
      <c r="A50" s="40">
        <v>43160</v>
      </c>
      <c r="B50" s="38" t="s">
        <v>43</v>
      </c>
      <c r="C50" s="51" t="s">
        <v>44</v>
      </c>
      <c r="D50" s="39" t="s">
        <v>34</v>
      </c>
      <c r="E50">
        <v>412</v>
      </c>
      <c r="F50" s="9">
        <f t="shared" ref="F50:F65" si="8">E50/450</f>
        <v>0.91555555555555557</v>
      </c>
      <c r="G50" s="16">
        <v>44</v>
      </c>
      <c r="H50" s="17">
        <f t="shared" si="5"/>
        <v>4</v>
      </c>
      <c r="I50" s="10">
        <f t="shared" ref="I50:I65" si="9">F50/H50</f>
        <v>0.22888888888888889</v>
      </c>
      <c r="J50" s="4">
        <v>2.5</v>
      </c>
      <c r="K50" s="26">
        <f t="shared" si="7"/>
        <v>50</v>
      </c>
      <c r="M50" t="s">
        <v>12</v>
      </c>
      <c r="N50" s="20">
        <f>AVERAGE(I50:I57)</f>
        <v>0.24145071298989459</v>
      </c>
      <c r="O50" s="20">
        <f>AVERAGE(K50:K57)</f>
        <v>112.5</v>
      </c>
    </row>
    <row r="51" spans="1:15" x14ac:dyDescent="0.35">
      <c r="B51" s="38" t="s">
        <v>43</v>
      </c>
      <c r="C51" s="51" t="s">
        <v>44</v>
      </c>
      <c r="D51" s="39" t="s">
        <v>22</v>
      </c>
      <c r="E51">
        <v>498</v>
      </c>
      <c r="F51" s="9">
        <f t="shared" si="8"/>
        <v>1.1066666666666667</v>
      </c>
      <c r="G51" s="16">
        <v>45.4</v>
      </c>
      <c r="H51" s="17">
        <f t="shared" si="5"/>
        <v>5.3999999999999986</v>
      </c>
      <c r="I51" s="10">
        <f t="shared" si="9"/>
        <v>0.20493827160493833</v>
      </c>
      <c r="J51" s="4">
        <v>2.5</v>
      </c>
      <c r="K51" s="11">
        <f t="shared" si="7"/>
        <v>50</v>
      </c>
      <c r="M51" t="s">
        <v>56</v>
      </c>
      <c r="N51" s="20">
        <f>AVERAGE(I58:I69)</f>
        <v>0.35382495997177055</v>
      </c>
      <c r="O51" s="20">
        <f>AVERAGE(K58:K70)</f>
        <v>121.25</v>
      </c>
    </row>
    <row r="52" spans="1:15" x14ac:dyDescent="0.35">
      <c r="B52" s="38" t="s">
        <v>43</v>
      </c>
      <c r="C52" s="51" t="s">
        <v>44</v>
      </c>
      <c r="D52" s="39" t="s">
        <v>20</v>
      </c>
      <c r="E52">
        <v>516</v>
      </c>
      <c r="F52" s="9">
        <f t="shared" si="8"/>
        <v>1.1466666666666667</v>
      </c>
      <c r="G52" s="16">
        <v>44.2</v>
      </c>
      <c r="H52" s="17">
        <f t="shared" si="5"/>
        <v>4.2000000000000028</v>
      </c>
      <c r="I52" s="10">
        <f t="shared" si="9"/>
        <v>0.27301587301587282</v>
      </c>
      <c r="J52" s="4">
        <v>7.5</v>
      </c>
      <c r="K52" s="11">
        <f t="shared" si="7"/>
        <v>150</v>
      </c>
    </row>
    <row r="53" spans="1:15" x14ac:dyDescent="0.35">
      <c r="B53" s="38" t="s">
        <v>43</v>
      </c>
      <c r="C53" s="51" t="s">
        <v>44</v>
      </c>
      <c r="D53" s="39" t="s">
        <v>30</v>
      </c>
      <c r="E53">
        <v>557</v>
      </c>
      <c r="F53" s="9">
        <f t="shared" si="8"/>
        <v>1.2377777777777779</v>
      </c>
      <c r="G53" s="16">
        <v>44.8</v>
      </c>
      <c r="H53" s="17">
        <f t="shared" si="5"/>
        <v>4.7999999999999972</v>
      </c>
      <c r="I53" s="10">
        <f t="shared" si="9"/>
        <v>0.25787037037037053</v>
      </c>
      <c r="J53" s="4">
        <v>7.5</v>
      </c>
      <c r="K53" s="11">
        <f t="shared" si="7"/>
        <v>150</v>
      </c>
    </row>
    <row r="54" spans="1:15" x14ac:dyDescent="0.35">
      <c r="B54" s="38" t="s">
        <v>43</v>
      </c>
      <c r="C54" s="51" t="s">
        <v>44</v>
      </c>
      <c r="D54" s="39" t="s">
        <v>24</v>
      </c>
      <c r="E54">
        <v>564</v>
      </c>
      <c r="F54" s="9">
        <f t="shared" si="8"/>
        <v>1.2533333333333334</v>
      </c>
      <c r="G54" s="16">
        <v>45.3</v>
      </c>
      <c r="H54" s="17">
        <f t="shared" si="5"/>
        <v>5.2999999999999972</v>
      </c>
      <c r="I54" s="10">
        <f t="shared" si="9"/>
        <v>0.23647798742138379</v>
      </c>
      <c r="J54" s="4">
        <v>4</v>
      </c>
      <c r="K54" s="11">
        <f t="shared" si="7"/>
        <v>80</v>
      </c>
    </row>
    <row r="55" spans="1:15" x14ac:dyDescent="0.35">
      <c r="B55" s="38" t="s">
        <v>43</v>
      </c>
      <c r="C55" s="51" t="s">
        <v>44</v>
      </c>
      <c r="D55" s="39" t="s">
        <v>28</v>
      </c>
      <c r="E55">
        <v>575</v>
      </c>
      <c r="F55" s="9">
        <f t="shared" si="8"/>
        <v>1.2777777777777777</v>
      </c>
      <c r="G55" s="16">
        <v>45</v>
      </c>
      <c r="H55" s="17">
        <f t="shared" si="5"/>
        <v>5</v>
      </c>
      <c r="I55" s="10">
        <f t="shared" si="9"/>
        <v>0.25555555555555554</v>
      </c>
      <c r="J55" s="4">
        <v>5.5</v>
      </c>
      <c r="K55" s="11">
        <f t="shared" si="7"/>
        <v>110</v>
      </c>
    </row>
    <row r="56" spans="1:15" x14ac:dyDescent="0.35">
      <c r="B56" s="38" t="s">
        <v>43</v>
      </c>
      <c r="C56" s="51" t="s">
        <v>44</v>
      </c>
      <c r="D56" s="39" t="s">
        <v>26</v>
      </c>
      <c r="E56">
        <v>656</v>
      </c>
      <c r="F56" s="9">
        <f t="shared" si="8"/>
        <v>1.4577777777777778</v>
      </c>
      <c r="G56" s="16">
        <v>46.4</v>
      </c>
      <c r="H56" s="17">
        <f t="shared" si="5"/>
        <v>6.3999999999999986</v>
      </c>
      <c r="I56" s="10">
        <f t="shared" si="9"/>
        <v>0.22777777777777783</v>
      </c>
      <c r="J56" s="4">
        <v>13</v>
      </c>
      <c r="K56" s="11">
        <f t="shared" si="7"/>
        <v>260</v>
      </c>
    </row>
    <row r="57" spans="1:15" x14ac:dyDescent="0.35">
      <c r="B57" s="38" t="s">
        <v>43</v>
      </c>
      <c r="C57" s="51" t="s">
        <v>44</v>
      </c>
      <c r="D57" s="39" t="s">
        <v>32</v>
      </c>
      <c r="E57">
        <v>656</v>
      </c>
      <c r="F57" s="9">
        <f t="shared" si="8"/>
        <v>1.4577777777777778</v>
      </c>
      <c r="G57" s="16">
        <v>45.9</v>
      </c>
      <c r="H57" s="17">
        <f t="shared" si="5"/>
        <v>5.8999999999999986</v>
      </c>
      <c r="I57" s="10">
        <f t="shared" si="9"/>
        <v>0.24708097928436917</v>
      </c>
      <c r="J57" s="4">
        <v>2.5</v>
      </c>
      <c r="K57" s="11">
        <f t="shared" si="7"/>
        <v>50</v>
      </c>
    </row>
    <row r="58" spans="1:15" x14ac:dyDescent="0.35">
      <c r="B58" s="38" t="s">
        <v>43</v>
      </c>
      <c r="C58" s="51" t="s">
        <v>44</v>
      </c>
      <c r="D58" s="39" t="s">
        <v>25</v>
      </c>
      <c r="E58">
        <v>1420</v>
      </c>
      <c r="F58" s="9">
        <f t="shared" si="8"/>
        <v>3.1555555555555554</v>
      </c>
      <c r="G58" s="16">
        <v>55.7</v>
      </c>
      <c r="H58" s="17">
        <f t="shared" si="5"/>
        <v>15.700000000000003</v>
      </c>
      <c r="I58" s="10">
        <f t="shared" si="9"/>
        <v>0.20099079971691433</v>
      </c>
      <c r="J58" s="4">
        <v>5</v>
      </c>
      <c r="K58" s="11">
        <f t="shared" si="7"/>
        <v>100</v>
      </c>
    </row>
    <row r="59" spans="1:15" x14ac:dyDescent="0.35">
      <c r="B59" s="38" t="s">
        <v>43</v>
      </c>
      <c r="C59" s="51" t="s">
        <v>44</v>
      </c>
      <c r="D59" s="39" t="s">
        <v>19</v>
      </c>
      <c r="E59">
        <v>1569</v>
      </c>
      <c r="F59" s="9">
        <f t="shared" si="8"/>
        <v>3.4866666666666668</v>
      </c>
      <c r="G59" s="16">
        <v>50.1</v>
      </c>
      <c r="H59" s="17">
        <f t="shared" si="5"/>
        <v>10.100000000000001</v>
      </c>
      <c r="I59" s="10">
        <f t="shared" si="9"/>
        <v>0.34521452145214521</v>
      </c>
      <c r="J59" s="4">
        <v>2</v>
      </c>
      <c r="K59" s="11">
        <f t="shared" si="7"/>
        <v>40</v>
      </c>
    </row>
    <row r="60" spans="1:15" x14ac:dyDescent="0.35">
      <c r="B60" s="38" t="s">
        <v>43</v>
      </c>
      <c r="C60" s="51" t="s">
        <v>44</v>
      </c>
      <c r="D60" s="39" t="s">
        <v>33</v>
      </c>
      <c r="E60">
        <v>1631</v>
      </c>
      <c r="F60" s="9">
        <f t="shared" si="8"/>
        <v>3.6244444444444444</v>
      </c>
      <c r="G60" s="16">
        <v>49.1</v>
      </c>
      <c r="H60" s="17">
        <f t="shared" si="5"/>
        <v>9.1000000000000014</v>
      </c>
      <c r="I60" s="10">
        <f t="shared" si="9"/>
        <v>0.39829059829059821</v>
      </c>
      <c r="J60" s="4">
        <v>2.5</v>
      </c>
      <c r="K60" s="11">
        <f t="shared" si="7"/>
        <v>50</v>
      </c>
    </row>
    <row r="61" spans="1:15" x14ac:dyDescent="0.35">
      <c r="B61" s="38" t="s">
        <v>43</v>
      </c>
      <c r="C61" s="51" t="s">
        <v>44</v>
      </c>
      <c r="D61" s="39" t="s">
        <v>29</v>
      </c>
      <c r="E61">
        <v>1639</v>
      </c>
      <c r="F61" s="9">
        <f t="shared" si="8"/>
        <v>3.6422222222222222</v>
      </c>
      <c r="G61" s="16">
        <v>55.2</v>
      </c>
      <c r="H61" s="17">
        <f t="shared" si="5"/>
        <v>15.200000000000003</v>
      </c>
      <c r="I61" s="10">
        <f t="shared" si="9"/>
        <v>0.23961988304093562</v>
      </c>
      <c r="J61" s="4">
        <v>6.5</v>
      </c>
      <c r="K61" s="11">
        <f t="shared" si="7"/>
        <v>130</v>
      </c>
    </row>
    <row r="62" spans="1:15" x14ac:dyDescent="0.35">
      <c r="B62" s="38" t="s">
        <v>43</v>
      </c>
      <c r="C62" s="51" t="s">
        <v>44</v>
      </c>
      <c r="D62" s="39" t="s">
        <v>31</v>
      </c>
      <c r="E62">
        <v>1716</v>
      </c>
      <c r="F62" s="9">
        <f t="shared" si="8"/>
        <v>3.8133333333333335</v>
      </c>
      <c r="G62" s="16">
        <v>46.7</v>
      </c>
      <c r="H62" s="17">
        <f t="shared" si="5"/>
        <v>6.7000000000000028</v>
      </c>
      <c r="I62" s="10">
        <f t="shared" si="9"/>
        <v>0.5691542288557212</v>
      </c>
      <c r="J62" s="4">
        <v>2</v>
      </c>
      <c r="K62" s="11">
        <f t="shared" si="7"/>
        <v>40</v>
      </c>
    </row>
    <row r="63" spans="1:15" x14ac:dyDescent="0.35">
      <c r="B63" s="38" t="s">
        <v>43</v>
      </c>
      <c r="C63" s="51" t="s">
        <v>44</v>
      </c>
      <c r="D63" s="39" t="s">
        <v>23</v>
      </c>
      <c r="E63">
        <v>1744</v>
      </c>
      <c r="F63" s="9">
        <f t="shared" si="8"/>
        <v>3.8755555555555556</v>
      </c>
      <c r="G63" s="16">
        <v>53.5</v>
      </c>
      <c r="H63" s="17">
        <f t="shared" si="5"/>
        <v>13.5</v>
      </c>
      <c r="I63" s="10">
        <f t="shared" si="9"/>
        <v>0.28707818930041151</v>
      </c>
      <c r="J63" s="4">
        <v>24</v>
      </c>
      <c r="K63" s="11">
        <f t="shared" si="7"/>
        <v>480</v>
      </c>
    </row>
    <row r="64" spans="1:15" x14ac:dyDescent="0.35">
      <c r="B64" s="38" t="s">
        <v>43</v>
      </c>
      <c r="C64" s="51" t="s">
        <v>44</v>
      </c>
      <c r="D64" s="39" t="s">
        <v>21</v>
      </c>
      <c r="E64">
        <v>1766</v>
      </c>
      <c r="F64" s="9">
        <f t="shared" si="8"/>
        <v>3.9244444444444446</v>
      </c>
      <c r="G64" s="16">
        <v>50.5</v>
      </c>
      <c r="H64" s="17">
        <f t="shared" si="5"/>
        <v>10.5</v>
      </c>
      <c r="I64" s="10">
        <f t="shared" si="9"/>
        <v>0.37375661375661379</v>
      </c>
      <c r="J64" s="4">
        <v>3</v>
      </c>
      <c r="K64" s="11">
        <f t="shared" si="7"/>
        <v>60</v>
      </c>
    </row>
    <row r="65" spans="1:15" x14ac:dyDescent="0.35">
      <c r="B65" s="38" t="s">
        <v>43</v>
      </c>
      <c r="C65" s="51" t="s">
        <v>44</v>
      </c>
      <c r="D65" s="39" t="s">
        <v>27</v>
      </c>
      <c r="E65">
        <v>1818</v>
      </c>
      <c r="F65" s="9">
        <f t="shared" si="8"/>
        <v>4.04</v>
      </c>
      <c r="G65" s="16">
        <v>49.7</v>
      </c>
      <c r="H65" s="17">
        <f t="shared" si="5"/>
        <v>9.7000000000000028</v>
      </c>
      <c r="I65" s="10">
        <f t="shared" si="9"/>
        <v>0.41649484536082465</v>
      </c>
      <c r="J65" s="4">
        <v>3.5</v>
      </c>
      <c r="K65" s="11">
        <f t="shared" si="7"/>
        <v>70</v>
      </c>
    </row>
    <row r="66" spans="1:15" x14ac:dyDescent="0.35">
      <c r="C66" s="51"/>
      <c r="D66" s="39"/>
      <c r="F66" s="9"/>
      <c r="G66" s="16"/>
      <c r="H66" s="17"/>
      <c r="I66" s="10"/>
      <c r="J66" s="4"/>
      <c r="K66" s="11"/>
    </row>
    <row r="67" spans="1:15" x14ac:dyDescent="0.35">
      <c r="C67" s="51"/>
      <c r="D67" s="39"/>
      <c r="F67" s="9"/>
      <c r="G67" s="16"/>
      <c r="H67" s="17"/>
      <c r="I67" s="10"/>
      <c r="J67" s="4"/>
      <c r="K67" s="11"/>
    </row>
    <row r="68" spans="1:15" x14ac:dyDescent="0.35">
      <c r="C68" s="51"/>
      <c r="D68" s="39"/>
      <c r="F68" s="9"/>
      <c r="G68" s="16"/>
      <c r="H68" s="17"/>
      <c r="I68" s="10"/>
      <c r="J68" s="4"/>
      <c r="K68" s="11"/>
    </row>
    <row r="69" spans="1:15" x14ac:dyDescent="0.35">
      <c r="C69" s="51"/>
      <c r="D69" s="39"/>
      <c r="F69" s="9"/>
      <c r="G69" s="16"/>
      <c r="H69" s="17"/>
      <c r="I69" s="10"/>
      <c r="J69" s="4"/>
      <c r="K69" s="11"/>
    </row>
    <row r="70" spans="1:15" x14ac:dyDescent="0.35">
      <c r="C70" s="51"/>
      <c r="D70" s="39"/>
      <c r="F70" s="9"/>
      <c r="G70" s="16"/>
      <c r="H70" s="17"/>
      <c r="I70" s="10"/>
      <c r="J70" s="4"/>
      <c r="K70" s="11"/>
    </row>
    <row r="71" spans="1:15" x14ac:dyDescent="0.35">
      <c r="C71" s="51"/>
      <c r="D71" s="39"/>
      <c r="F71" s="9"/>
      <c r="G71" s="16"/>
      <c r="H71" s="17"/>
      <c r="I71" s="10"/>
      <c r="J71" s="4"/>
      <c r="K71" s="11"/>
    </row>
    <row r="72" spans="1:15" x14ac:dyDescent="0.35">
      <c r="C72" s="51"/>
      <c r="D72" s="39"/>
      <c r="F72" s="9"/>
      <c r="G72" s="16"/>
      <c r="H72" s="17"/>
      <c r="I72" s="10"/>
      <c r="J72" s="4"/>
      <c r="K72" s="11"/>
    </row>
    <row r="73" spans="1:15" x14ac:dyDescent="0.35">
      <c r="B73" s="49"/>
      <c r="C73" s="52"/>
      <c r="D73" s="59"/>
      <c r="E73" s="41"/>
      <c r="F73" s="42"/>
      <c r="G73" s="43"/>
      <c r="H73" s="44"/>
      <c r="I73" s="45"/>
      <c r="J73" s="37"/>
      <c r="K73" s="46"/>
      <c r="N73" t="s">
        <v>57</v>
      </c>
      <c r="O73" t="s">
        <v>17</v>
      </c>
    </row>
    <row r="74" spans="1:15" x14ac:dyDescent="0.35">
      <c r="A74" s="40">
        <v>43167</v>
      </c>
      <c r="B74" s="38" t="s">
        <v>43</v>
      </c>
      <c r="C74" s="51" t="s">
        <v>44</v>
      </c>
      <c r="D74" s="39" t="s">
        <v>36</v>
      </c>
      <c r="E74">
        <v>488</v>
      </c>
      <c r="F74" s="9">
        <f t="shared" ref="F74:F105" si="10">E74/450</f>
        <v>1.0844444444444445</v>
      </c>
      <c r="G74" s="16">
        <v>42.7</v>
      </c>
      <c r="H74" s="17">
        <f t="shared" ref="H74:H105" si="11">G74-40</f>
        <v>2.7000000000000028</v>
      </c>
      <c r="I74" s="10">
        <f t="shared" ref="I74:I105" si="12">F74/H74</f>
        <v>0.40164609053497902</v>
      </c>
      <c r="J74" s="4">
        <v>4.5</v>
      </c>
      <c r="K74" s="26">
        <f t="shared" ref="K74:K105" si="13">J74/50*1000</f>
        <v>90</v>
      </c>
      <c r="M74" t="s">
        <v>12</v>
      </c>
      <c r="N74" s="20">
        <f>AVERAGE(I74:I85)</f>
        <v>0.39292395232036464</v>
      </c>
      <c r="O74" s="20">
        <f>AVERAGE(K74:K85)</f>
        <v>101.66666666666667</v>
      </c>
    </row>
    <row r="75" spans="1:15" x14ac:dyDescent="0.35">
      <c r="B75" s="38" t="s">
        <v>43</v>
      </c>
      <c r="C75" s="51" t="s">
        <v>44</v>
      </c>
      <c r="D75" s="39" t="s">
        <v>34</v>
      </c>
      <c r="E75">
        <v>504</v>
      </c>
      <c r="F75" s="9">
        <f t="shared" si="10"/>
        <v>1.1200000000000001</v>
      </c>
      <c r="G75" s="16">
        <v>42.8</v>
      </c>
      <c r="H75" s="17">
        <f t="shared" si="11"/>
        <v>2.7999999999999972</v>
      </c>
      <c r="I75" s="10">
        <f t="shared" si="12"/>
        <v>0.40000000000000047</v>
      </c>
      <c r="J75" s="4">
        <v>5.5</v>
      </c>
      <c r="K75" s="11">
        <f t="shared" si="13"/>
        <v>110</v>
      </c>
      <c r="M75" t="s">
        <v>56</v>
      </c>
      <c r="N75" s="20">
        <f>AVERAGE(I86:I97)</f>
        <v>0.40021323352450749</v>
      </c>
      <c r="O75" s="20">
        <f>AVERAGE(K86:K97)</f>
        <v>104.16666666666667</v>
      </c>
    </row>
    <row r="76" spans="1:15" x14ac:dyDescent="0.35">
      <c r="B76" s="38" t="s">
        <v>43</v>
      </c>
      <c r="C76" s="51" t="s">
        <v>44</v>
      </c>
      <c r="D76" s="39" t="s">
        <v>22</v>
      </c>
      <c r="E76">
        <v>523</v>
      </c>
      <c r="F76" s="9">
        <f t="shared" si="10"/>
        <v>1.1622222222222223</v>
      </c>
      <c r="G76" s="16">
        <v>44</v>
      </c>
      <c r="H76" s="17">
        <f t="shared" si="11"/>
        <v>4</v>
      </c>
      <c r="I76" s="10">
        <f t="shared" si="12"/>
        <v>0.29055555555555557</v>
      </c>
      <c r="J76" s="4">
        <v>8.5</v>
      </c>
      <c r="K76" s="11">
        <f t="shared" si="13"/>
        <v>170</v>
      </c>
    </row>
    <row r="77" spans="1:15" x14ac:dyDescent="0.35">
      <c r="B77" s="38" t="s">
        <v>43</v>
      </c>
      <c r="C77" s="51" t="s">
        <v>44</v>
      </c>
      <c r="D77" s="39" t="s">
        <v>40</v>
      </c>
      <c r="E77">
        <v>566</v>
      </c>
      <c r="F77" s="9">
        <f t="shared" si="10"/>
        <v>1.2577777777777779</v>
      </c>
      <c r="G77" s="16">
        <v>43.3</v>
      </c>
      <c r="H77" s="17">
        <f t="shared" si="11"/>
        <v>3.2999999999999972</v>
      </c>
      <c r="I77" s="10">
        <f t="shared" si="12"/>
        <v>0.38114478114478151</v>
      </c>
      <c r="J77" s="4">
        <v>2.5</v>
      </c>
      <c r="K77" s="11">
        <f t="shared" si="13"/>
        <v>50</v>
      </c>
    </row>
    <row r="78" spans="1:15" x14ac:dyDescent="0.35">
      <c r="B78" s="38" t="s">
        <v>43</v>
      </c>
      <c r="C78" s="51" t="s">
        <v>44</v>
      </c>
      <c r="D78" s="39" t="s">
        <v>24</v>
      </c>
      <c r="E78">
        <v>577</v>
      </c>
      <c r="F78" s="9">
        <f t="shared" si="10"/>
        <v>1.2822222222222222</v>
      </c>
      <c r="G78" s="16">
        <v>45.1</v>
      </c>
      <c r="H78" s="17">
        <f t="shared" si="11"/>
        <v>5.1000000000000014</v>
      </c>
      <c r="I78" s="10">
        <f t="shared" si="12"/>
        <v>0.2514161220043572</v>
      </c>
      <c r="J78" s="4">
        <v>6</v>
      </c>
      <c r="K78" s="11">
        <f t="shared" si="13"/>
        <v>120</v>
      </c>
    </row>
    <row r="79" spans="1:15" x14ac:dyDescent="0.35">
      <c r="B79" s="38" t="s">
        <v>43</v>
      </c>
      <c r="C79" s="51" t="s">
        <v>44</v>
      </c>
      <c r="D79" s="39" t="s">
        <v>32</v>
      </c>
      <c r="E79">
        <v>593</v>
      </c>
      <c r="F79" s="9">
        <f t="shared" si="10"/>
        <v>1.3177777777777777</v>
      </c>
      <c r="G79" s="16">
        <v>42.7</v>
      </c>
      <c r="H79" s="17">
        <f t="shared" si="11"/>
        <v>2.7000000000000028</v>
      </c>
      <c r="I79" s="10">
        <f t="shared" si="12"/>
        <v>0.48806584362139865</v>
      </c>
      <c r="J79" s="4">
        <v>4</v>
      </c>
      <c r="K79" s="11">
        <f t="shared" si="13"/>
        <v>80</v>
      </c>
    </row>
    <row r="80" spans="1:15" x14ac:dyDescent="0.35">
      <c r="B80" s="38" t="s">
        <v>43</v>
      </c>
      <c r="C80" s="51" t="s">
        <v>44</v>
      </c>
      <c r="D80" s="39" t="s">
        <v>26</v>
      </c>
      <c r="E80">
        <v>612</v>
      </c>
      <c r="F80" s="9">
        <f t="shared" si="10"/>
        <v>1.36</v>
      </c>
      <c r="G80" s="16">
        <v>45.8</v>
      </c>
      <c r="H80" s="17">
        <f t="shared" si="11"/>
        <v>5.7999999999999972</v>
      </c>
      <c r="I80" s="10">
        <f t="shared" si="12"/>
        <v>0.23448275862068979</v>
      </c>
      <c r="J80" s="4">
        <v>7</v>
      </c>
      <c r="K80" s="11">
        <f t="shared" si="13"/>
        <v>140</v>
      </c>
    </row>
    <row r="81" spans="2:11" x14ac:dyDescent="0.35">
      <c r="B81" s="60" t="s">
        <v>43</v>
      </c>
      <c r="C81" s="61" t="s">
        <v>44</v>
      </c>
      <c r="D81" s="54" t="s">
        <v>42</v>
      </c>
      <c r="E81" s="57">
        <v>625</v>
      </c>
      <c r="F81" s="12">
        <f t="shared" si="10"/>
        <v>1.3888888888888888</v>
      </c>
      <c r="G81" s="18">
        <v>43</v>
      </c>
      <c r="H81" s="62">
        <f t="shared" si="11"/>
        <v>3</v>
      </c>
      <c r="I81" s="10">
        <f t="shared" si="12"/>
        <v>0.46296296296296297</v>
      </c>
      <c r="J81" s="63">
        <v>3</v>
      </c>
      <c r="K81" s="11">
        <f t="shared" si="13"/>
        <v>60</v>
      </c>
    </row>
    <row r="82" spans="2:11" x14ac:dyDescent="0.35">
      <c r="B82" s="38" t="s">
        <v>43</v>
      </c>
      <c r="C82" s="51" t="s">
        <v>44</v>
      </c>
      <c r="D82" s="39" t="s">
        <v>28</v>
      </c>
      <c r="E82">
        <v>671</v>
      </c>
      <c r="F82" s="9">
        <f t="shared" si="10"/>
        <v>1.4911111111111111</v>
      </c>
      <c r="G82" s="16">
        <v>43.4</v>
      </c>
      <c r="H82" s="17">
        <f t="shared" si="11"/>
        <v>3.3999999999999986</v>
      </c>
      <c r="I82" s="10">
        <f t="shared" si="12"/>
        <v>0.43856209150326814</v>
      </c>
      <c r="J82" s="4">
        <v>3.5</v>
      </c>
      <c r="K82" s="11">
        <f t="shared" si="13"/>
        <v>70</v>
      </c>
    </row>
    <row r="83" spans="2:11" x14ac:dyDescent="0.35">
      <c r="B83" s="38" t="s">
        <v>43</v>
      </c>
      <c r="C83" s="51" t="s">
        <v>44</v>
      </c>
      <c r="D83" s="39" t="s">
        <v>30</v>
      </c>
      <c r="E83">
        <v>686</v>
      </c>
      <c r="F83" s="9">
        <f t="shared" si="10"/>
        <v>1.5244444444444445</v>
      </c>
      <c r="G83" s="16">
        <v>43.1</v>
      </c>
      <c r="H83" s="17">
        <f t="shared" si="11"/>
        <v>3.1000000000000014</v>
      </c>
      <c r="I83" s="10">
        <f t="shared" si="12"/>
        <v>0.49175627240143349</v>
      </c>
      <c r="J83" s="4">
        <v>7.5</v>
      </c>
      <c r="K83" s="11">
        <f t="shared" si="13"/>
        <v>150</v>
      </c>
    </row>
    <row r="84" spans="2:11" x14ac:dyDescent="0.35">
      <c r="B84" s="38" t="s">
        <v>43</v>
      </c>
      <c r="C84" s="51" t="s">
        <v>44</v>
      </c>
      <c r="D84" s="39" t="s">
        <v>20</v>
      </c>
      <c r="E84">
        <v>702</v>
      </c>
      <c r="F84" s="9">
        <f t="shared" si="10"/>
        <v>1.56</v>
      </c>
      <c r="G84" s="16">
        <v>44.8</v>
      </c>
      <c r="H84" s="17">
        <f t="shared" si="11"/>
        <v>4.7999999999999972</v>
      </c>
      <c r="I84" s="10">
        <f t="shared" si="12"/>
        <v>0.32500000000000018</v>
      </c>
      <c r="J84" s="4">
        <v>3.5</v>
      </c>
      <c r="K84" s="11">
        <f t="shared" si="13"/>
        <v>70</v>
      </c>
    </row>
    <row r="85" spans="2:11" x14ac:dyDescent="0.35">
      <c r="B85" s="38" t="s">
        <v>43</v>
      </c>
      <c r="C85" s="51" t="s">
        <v>44</v>
      </c>
      <c r="D85" s="39" t="s">
        <v>38</v>
      </c>
      <c r="E85">
        <v>816</v>
      </c>
      <c r="F85" s="9">
        <f t="shared" si="10"/>
        <v>1.8133333333333332</v>
      </c>
      <c r="G85" s="16">
        <v>43.3</v>
      </c>
      <c r="H85" s="17">
        <f t="shared" si="11"/>
        <v>3.2999999999999972</v>
      </c>
      <c r="I85" s="10">
        <f t="shared" si="12"/>
        <v>0.54949494949494992</v>
      </c>
      <c r="J85" s="4">
        <v>5.5</v>
      </c>
      <c r="K85" s="11">
        <f t="shared" si="13"/>
        <v>110</v>
      </c>
    </row>
    <row r="86" spans="2:11" x14ac:dyDescent="0.35">
      <c r="B86" s="38" t="s">
        <v>43</v>
      </c>
      <c r="C86" s="51" t="s">
        <v>44</v>
      </c>
      <c r="D86" s="39" t="s">
        <v>39</v>
      </c>
      <c r="E86">
        <v>1510</v>
      </c>
      <c r="F86" s="9">
        <f t="shared" si="10"/>
        <v>3.3555555555555556</v>
      </c>
      <c r="G86" s="16">
        <v>46.9</v>
      </c>
      <c r="H86" s="17">
        <f t="shared" si="11"/>
        <v>6.8999999999999986</v>
      </c>
      <c r="I86" s="10">
        <f t="shared" si="12"/>
        <v>0.48631239935587772</v>
      </c>
      <c r="J86" s="4">
        <v>4</v>
      </c>
      <c r="K86" s="11">
        <f t="shared" si="13"/>
        <v>80</v>
      </c>
    </row>
    <row r="87" spans="2:11" x14ac:dyDescent="0.35">
      <c r="B87" s="38" t="s">
        <v>43</v>
      </c>
      <c r="C87" s="51" t="s">
        <v>44</v>
      </c>
      <c r="D87" s="39" t="s">
        <v>35</v>
      </c>
      <c r="E87">
        <v>1650</v>
      </c>
      <c r="F87" s="9">
        <f t="shared" si="10"/>
        <v>3.6666666666666665</v>
      </c>
      <c r="G87" s="16">
        <v>51.5</v>
      </c>
      <c r="H87" s="17">
        <f t="shared" si="11"/>
        <v>11.5</v>
      </c>
      <c r="I87" s="10">
        <f t="shared" si="12"/>
        <v>0.3188405797101449</v>
      </c>
      <c r="J87" s="4">
        <v>3.5</v>
      </c>
      <c r="K87" s="11">
        <f t="shared" si="13"/>
        <v>70</v>
      </c>
    </row>
    <row r="88" spans="2:11" x14ac:dyDescent="0.35">
      <c r="B88" s="38" t="s">
        <v>43</v>
      </c>
      <c r="C88" s="51" t="s">
        <v>44</v>
      </c>
      <c r="D88" s="39" t="s">
        <v>25</v>
      </c>
      <c r="E88">
        <v>1670</v>
      </c>
      <c r="F88" s="9">
        <f t="shared" si="10"/>
        <v>3.7111111111111112</v>
      </c>
      <c r="G88" s="16">
        <v>53.2</v>
      </c>
      <c r="H88" s="17">
        <f t="shared" si="11"/>
        <v>13.200000000000003</v>
      </c>
      <c r="I88" s="10">
        <f t="shared" si="12"/>
        <v>0.28114478114478109</v>
      </c>
      <c r="J88" s="4">
        <v>5.5</v>
      </c>
      <c r="K88" s="11">
        <f t="shared" si="13"/>
        <v>110</v>
      </c>
    </row>
    <row r="89" spans="2:11" x14ac:dyDescent="0.35">
      <c r="B89" s="38" t="s">
        <v>43</v>
      </c>
      <c r="C89" s="51" t="s">
        <v>44</v>
      </c>
      <c r="D89" s="39" t="s">
        <v>33</v>
      </c>
      <c r="E89">
        <v>1698</v>
      </c>
      <c r="F89" s="9">
        <f t="shared" si="10"/>
        <v>3.7733333333333334</v>
      </c>
      <c r="G89" s="16">
        <v>47.9</v>
      </c>
      <c r="H89" s="17">
        <f t="shared" si="11"/>
        <v>7.8999999999999986</v>
      </c>
      <c r="I89" s="10">
        <f t="shared" si="12"/>
        <v>0.47763713080168785</v>
      </c>
      <c r="J89" s="4">
        <v>3</v>
      </c>
      <c r="K89" s="11">
        <f t="shared" si="13"/>
        <v>60</v>
      </c>
    </row>
    <row r="90" spans="2:11" x14ac:dyDescent="0.35">
      <c r="B90" s="38" t="s">
        <v>43</v>
      </c>
      <c r="C90" s="51" t="s">
        <v>44</v>
      </c>
      <c r="D90" s="39" t="s">
        <v>21</v>
      </c>
      <c r="E90">
        <v>1717</v>
      </c>
      <c r="F90" s="9">
        <f t="shared" si="10"/>
        <v>3.8155555555555556</v>
      </c>
      <c r="G90" s="16">
        <v>50.9</v>
      </c>
      <c r="H90" s="17">
        <f t="shared" si="11"/>
        <v>10.899999999999999</v>
      </c>
      <c r="I90" s="10">
        <f t="shared" si="12"/>
        <v>0.35005096839959232</v>
      </c>
      <c r="J90" s="4">
        <v>5</v>
      </c>
      <c r="K90" s="11">
        <f t="shared" si="13"/>
        <v>100</v>
      </c>
    </row>
    <row r="91" spans="2:11" x14ac:dyDescent="0.35">
      <c r="B91" s="38" t="s">
        <v>43</v>
      </c>
      <c r="C91" s="51" t="s">
        <v>44</v>
      </c>
      <c r="D91" s="39" t="s">
        <v>19</v>
      </c>
      <c r="E91">
        <v>1775</v>
      </c>
      <c r="F91" s="9">
        <f t="shared" si="10"/>
        <v>3.9444444444444446</v>
      </c>
      <c r="G91" s="16">
        <v>53.9</v>
      </c>
      <c r="H91" s="17">
        <f t="shared" si="11"/>
        <v>13.899999999999999</v>
      </c>
      <c r="I91" s="10">
        <f t="shared" si="12"/>
        <v>0.28377298161470826</v>
      </c>
      <c r="J91" s="4">
        <v>13</v>
      </c>
      <c r="K91" s="11">
        <f t="shared" si="13"/>
        <v>260</v>
      </c>
    </row>
    <row r="92" spans="2:11" x14ac:dyDescent="0.35">
      <c r="B92" s="38" t="s">
        <v>43</v>
      </c>
      <c r="C92" s="51" t="s">
        <v>44</v>
      </c>
      <c r="D92" s="39" t="s">
        <v>23</v>
      </c>
      <c r="E92">
        <v>1797</v>
      </c>
      <c r="F92" s="9">
        <f t="shared" si="10"/>
        <v>3.9933333333333332</v>
      </c>
      <c r="G92" s="16">
        <v>54.2</v>
      </c>
      <c r="H92" s="17">
        <f t="shared" si="11"/>
        <v>14.200000000000003</v>
      </c>
      <c r="I92" s="10">
        <f t="shared" si="12"/>
        <v>0.28122065727699525</v>
      </c>
      <c r="J92" s="4">
        <v>7.5</v>
      </c>
      <c r="K92" s="11">
        <f t="shared" si="13"/>
        <v>150</v>
      </c>
    </row>
    <row r="93" spans="2:11" x14ac:dyDescent="0.35">
      <c r="B93" s="38" t="s">
        <v>43</v>
      </c>
      <c r="C93" s="51" t="s">
        <v>44</v>
      </c>
      <c r="D93" s="39" t="s">
        <v>41</v>
      </c>
      <c r="E93">
        <v>1825</v>
      </c>
      <c r="F93" s="9">
        <f t="shared" si="10"/>
        <v>4.0555555555555554</v>
      </c>
      <c r="G93" s="16">
        <v>51.5</v>
      </c>
      <c r="H93" s="17">
        <f t="shared" si="11"/>
        <v>11.5</v>
      </c>
      <c r="I93" s="10">
        <f t="shared" si="12"/>
        <v>0.35265700483091783</v>
      </c>
      <c r="J93" s="4">
        <v>3</v>
      </c>
      <c r="K93" s="11">
        <f t="shared" si="13"/>
        <v>60</v>
      </c>
    </row>
    <row r="94" spans="2:11" x14ac:dyDescent="0.35">
      <c r="B94" s="38" t="s">
        <v>43</v>
      </c>
      <c r="C94" s="51" t="s">
        <v>44</v>
      </c>
      <c r="D94" s="39" t="s">
        <v>27</v>
      </c>
      <c r="E94">
        <v>1827</v>
      </c>
      <c r="F94" s="9">
        <f t="shared" si="10"/>
        <v>4.0599999999999996</v>
      </c>
      <c r="G94" s="16">
        <v>51.1</v>
      </c>
      <c r="H94" s="17">
        <f t="shared" si="11"/>
        <v>11.100000000000001</v>
      </c>
      <c r="I94" s="10">
        <f t="shared" si="12"/>
        <v>0.36576576576576569</v>
      </c>
      <c r="J94" s="4">
        <v>6.5</v>
      </c>
      <c r="K94" s="11">
        <f t="shared" si="13"/>
        <v>130</v>
      </c>
    </row>
    <row r="95" spans="2:11" x14ac:dyDescent="0.35">
      <c r="B95" s="38" t="s">
        <v>43</v>
      </c>
      <c r="C95" s="51" t="s">
        <v>44</v>
      </c>
      <c r="D95" s="39" t="s">
        <v>31</v>
      </c>
      <c r="E95">
        <v>1836</v>
      </c>
      <c r="F95" s="9">
        <f t="shared" si="10"/>
        <v>4.08</v>
      </c>
      <c r="G95" s="16">
        <v>45.8</v>
      </c>
      <c r="H95" s="17">
        <f t="shared" si="11"/>
        <v>5.7999999999999972</v>
      </c>
      <c r="I95" s="10">
        <f t="shared" si="12"/>
        <v>0.70344827586206937</v>
      </c>
      <c r="J95" s="4">
        <v>4.5</v>
      </c>
      <c r="K95" s="11">
        <f t="shared" si="13"/>
        <v>90</v>
      </c>
    </row>
    <row r="96" spans="2:11" x14ac:dyDescent="0.35">
      <c r="B96" s="38" t="s">
        <v>43</v>
      </c>
      <c r="C96" s="51" t="s">
        <v>44</v>
      </c>
      <c r="D96" s="39" t="s">
        <v>37</v>
      </c>
      <c r="E96">
        <v>1955</v>
      </c>
      <c r="F96" s="9">
        <f t="shared" si="10"/>
        <v>4.3444444444444441</v>
      </c>
      <c r="G96" s="16">
        <v>51.7</v>
      </c>
      <c r="H96" s="17">
        <f t="shared" si="11"/>
        <v>11.700000000000003</v>
      </c>
      <c r="I96" s="10">
        <f t="shared" si="12"/>
        <v>0.37132003798670454</v>
      </c>
      <c r="J96" s="4">
        <v>4</v>
      </c>
      <c r="K96" s="11">
        <f t="shared" si="13"/>
        <v>80</v>
      </c>
    </row>
    <row r="97" spans="1:15" x14ac:dyDescent="0.35">
      <c r="B97" s="49" t="s">
        <v>43</v>
      </c>
      <c r="C97" s="52" t="s">
        <v>44</v>
      </c>
      <c r="D97" s="59" t="s">
        <v>29</v>
      </c>
      <c r="E97" s="41">
        <v>1981</v>
      </c>
      <c r="F97" s="42">
        <f t="shared" si="10"/>
        <v>4.402222222222222</v>
      </c>
      <c r="G97" s="43">
        <v>48.3</v>
      </c>
      <c r="H97" s="44">
        <f t="shared" si="11"/>
        <v>8.2999999999999972</v>
      </c>
      <c r="I97" s="45">
        <f t="shared" si="12"/>
        <v>0.53038821954484616</v>
      </c>
      <c r="J97" s="37">
        <v>3</v>
      </c>
      <c r="K97" s="46">
        <f t="shared" si="13"/>
        <v>60</v>
      </c>
      <c r="N97" t="s">
        <v>57</v>
      </c>
      <c r="O97" t="s">
        <v>17</v>
      </c>
    </row>
    <row r="98" spans="1:15" x14ac:dyDescent="0.35">
      <c r="A98" s="40">
        <v>43167</v>
      </c>
      <c r="B98" s="64" t="s">
        <v>43</v>
      </c>
      <c r="C98" s="61" t="s">
        <v>45</v>
      </c>
      <c r="D98" s="54" t="s">
        <v>42</v>
      </c>
      <c r="E98" s="57">
        <v>553</v>
      </c>
      <c r="F98" s="12">
        <f t="shared" si="10"/>
        <v>1.2288888888888889</v>
      </c>
      <c r="G98" s="18">
        <v>43.7</v>
      </c>
      <c r="H98" s="62">
        <f t="shared" si="11"/>
        <v>3.7000000000000028</v>
      </c>
      <c r="I98" s="10">
        <f t="shared" si="12"/>
        <v>0.33213213213213189</v>
      </c>
      <c r="J98" s="63">
        <v>4.5</v>
      </c>
      <c r="K98" s="26">
        <f t="shared" si="13"/>
        <v>90</v>
      </c>
      <c r="M98" t="s">
        <v>12</v>
      </c>
      <c r="N98" s="20">
        <f>AVERAGE(I98:I109)</f>
        <v>0.41436111530962122</v>
      </c>
      <c r="O98" s="20">
        <f>AVERAGE(K98:K109)</f>
        <v>110.83333333333333</v>
      </c>
    </row>
    <row r="99" spans="1:15" x14ac:dyDescent="0.35">
      <c r="B99" s="38" t="s">
        <v>43</v>
      </c>
      <c r="C99" s="51" t="s">
        <v>45</v>
      </c>
      <c r="D99" s="39" t="s">
        <v>34</v>
      </c>
      <c r="E99">
        <v>600</v>
      </c>
      <c r="F99" s="9">
        <f t="shared" si="10"/>
        <v>1.3333333333333333</v>
      </c>
      <c r="G99" s="16">
        <v>45.9</v>
      </c>
      <c r="H99" s="17">
        <f t="shared" si="11"/>
        <v>5.8999999999999986</v>
      </c>
      <c r="I99" s="10">
        <f t="shared" si="12"/>
        <v>0.22598870056497181</v>
      </c>
      <c r="J99" s="4">
        <v>5.5</v>
      </c>
      <c r="K99" s="11">
        <f t="shared" si="13"/>
        <v>110</v>
      </c>
      <c r="M99" t="s">
        <v>56</v>
      </c>
      <c r="N99" s="20">
        <f>AVERAGE(I110:I121)</f>
        <v>0.40887534611990106</v>
      </c>
      <c r="O99" s="20">
        <f>AVERAGE(K110:K121)</f>
        <v>82.5</v>
      </c>
    </row>
    <row r="100" spans="1:15" x14ac:dyDescent="0.35">
      <c r="B100" s="38" t="s">
        <v>43</v>
      </c>
      <c r="C100" s="51" t="s">
        <v>45</v>
      </c>
      <c r="D100" s="39" t="s">
        <v>36</v>
      </c>
      <c r="E100">
        <v>639</v>
      </c>
      <c r="F100" s="9">
        <f t="shared" si="10"/>
        <v>1.42</v>
      </c>
      <c r="G100" s="16">
        <v>45.1</v>
      </c>
      <c r="H100" s="17">
        <f t="shared" si="11"/>
        <v>5.1000000000000014</v>
      </c>
      <c r="I100" s="10">
        <f t="shared" si="12"/>
        <v>0.27843137254901951</v>
      </c>
      <c r="J100" s="4">
        <v>11</v>
      </c>
      <c r="K100" s="11">
        <f t="shared" si="13"/>
        <v>220</v>
      </c>
    </row>
    <row r="101" spans="1:15" x14ac:dyDescent="0.35">
      <c r="B101" s="38" t="s">
        <v>43</v>
      </c>
      <c r="C101" s="51" t="s">
        <v>45</v>
      </c>
      <c r="D101" s="39" t="s">
        <v>40</v>
      </c>
      <c r="E101">
        <v>664</v>
      </c>
      <c r="F101" s="9">
        <f t="shared" si="10"/>
        <v>1.4755555555555555</v>
      </c>
      <c r="G101" s="16">
        <v>42.3</v>
      </c>
      <c r="H101" s="17">
        <f t="shared" si="11"/>
        <v>2.2999999999999972</v>
      </c>
      <c r="I101" s="10">
        <f t="shared" si="12"/>
        <v>0.64154589371980753</v>
      </c>
      <c r="J101" s="4">
        <v>4.5</v>
      </c>
      <c r="K101" s="11">
        <f t="shared" si="13"/>
        <v>90</v>
      </c>
    </row>
    <row r="102" spans="1:15" x14ac:dyDescent="0.35">
      <c r="B102" s="38" t="s">
        <v>43</v>
      </c>
      <c r="C102" s="51" t="s">
        <v>45</v>
      </c>
      <c r="D102" s="39" t="s">
        <v>38</v>
      </c>
      <c r="E102">
        <v>698</v>
      </c>
      <c r="F102" s="9">
        <f t="shared" si="10"/>
        <v>1.5511111111111111</v>
      </c>
      <c r="G102" s="16">
        <v>43.5</v>
      </c>
      <c r="H102" s="17">
        <f t="shared" si="11"/>
        <v>3.5</v>
      </c>
      <c r="I102" s="10">
        <f t="shared" si="12"/>
        <v>0.44317460317460317</v>
      </c>
      <c r="J102" s="4">
        <v>5.5</v>
      </c>
      <c r="K102" s="11">
        <f t="shared" si="13"/>
        <v>110</v>
      </c>
    </row>
    <row r="103" spans="1:15" x14ac:dyDescent="0.35">
      <c r="B103" s="38" t="s">
        <v>43</v>
      </c>
      <c r="C103" s="51" t="s">
        <v>45</v>
      </c>
      <c r="D103" s="39" t="s">
        <v>32</v>
      </c>
      <c r="E103">
        <v>704</v>
      </c>
      <c r="F103" s="9">
        <f t="shared" si="10"/>
        <v>1.5644444444444445</v>
      </c>
      <c r="G103" s="16">
        <v>44.3</v>
      </c>
      <c r="H103" s="17">
        <f t="shared" si="11"/>
        <v>4.2999999999999972</v>
      </c>
      <c r="I103" s="10">
        <f t="shared" si="12"/>
        <v>0.36382428940568501</v>
      </c>
      <c r="J103" s="4">
        <v>7</v>
      </c>
      <c r="K103" s="11">
        <f t="shared" si="13"/>
        <v>140</v>
      </c>
    </row>
    <row r="104" spans="1:15" x14ac:dyDescent="0.35">
      <c r="B104" s="38" t="s">
        <v>43</v>
      </c>
      <c r="C104" s="51" t="s">
        <v>45</v>
      </c>
      <c r="D104" s="39" t="s">
        <v>24</v>
      </c>
      <c r="E104">
        <v>721</v>
      </c>
      <c r="F104" s="9">
        <f t="shared" si="10"/>
        <v>1.6022222222222222</v>
      </c>
      <c r="G104" s="16">
        <v>44.3</v>
      </c>
      <c r="H104" s="17">
        <f t="shared" si="11"/>
        <v>4.2999999999999972</v>
      </c>
      <c r="I104" s="10">
        <f t="shared" si="12"/>
        <v>0.37260981912144725</v>
      </c>
      <c r="J104" s="4">
        <v>6</v>
      </c>
      <c r="K104" s="11">
        <f t="shared" si="13"/>
        <v>120</v>
      </c>
    </row>
    <row r="105" spans="1:15" x14ac:dyDescent="0.35">
      <c r="B105" s="38" t="s">
        <v>43</v>
      </c>
      <c r="C105" s="51" t="s">
        <v>45</v>
      </c>
      <c r="D105" s="39" t="s">
        <v>22</v>
      </c>
      <c r="E105">
        <v>728</v>
      </c>
      <c r="F105" s="9">
        <f t="shared" si="10"/>
        <v>1.6177777777777778</v>
      </c>
      <c r="G105" s="16">
        <v>42.3</v>
      </c>
      <c r="H105" s="17">
        <f t="shared" si="11"/>
        <v>2.2999999999999972</v>
      </c>
      <c r="I105" s="10">
        <f t="shared" si="12"/>
        <v>0.70338164251207813</v>
      </c>
      <c r="J105" s="4">
        <v>6</v>
      </c>
      <c r="K105" s="11">
        <f t="shared" si="13"/>
        <v>120</v>
      </c>
    </row>
    <row r="106" spans="1:15" x14ac:dyDescent="0.35">
      <c r="B106" s="38" t="s">
        <v>43</v>
      </c>
      <c r="C106" s="51" t="s">
        <v>45</v>
      </c>
      <c r="D106" s="39" t="s">
        <v>28</v>
      </c>
      <c r="E106">
        <v>753</v>
      </c>
      <c r="F106" s="9">
        <f t="shared" ref="F106:F137" si="14">E106/450</f>
        <v>1.6733333333333333</v>
      </c>
      <c r="G106" s="16">
        <v>44.2</v>
      </c>
      <c r="H106" s="17">
        <f t="shared" ref="H106:H137" si="15">G106-40</f>
        <v>4.2000000000000028</v>
      </c>
      <c r="I106" s="10">
        <f t="shared" ref="I106:I137" si="16">F106/H106</f>
        <v>0.39841269841269816</v>
      </c>
      <c r="J106" s="4">
        <v>3.5</v>
      </c>
      <c r="K106" s="11">
        <f t="shared" ref="K106:K137" si="17">J106/50*1000</f>
        <v>70</v>
      </c>
    </row>
    <row r="107" spans="1:15" x14ac:dyDescent="0.35">
      <c r="B107" s="38" t="s">
        <v>43</v>
      </c>
      <c r="C107" s="51" t="s">
        <v>45</v>
      </c>
      <c r="D107" s="39" t="s">
        <v>30</v>
      </c>
      <c r="E107">
        <v>765</v>
      </c>
      <c r="F107" s="9">
        <f t="shared" si="14"/>
        <v>1.7</v>
      </c>
      <c r="G107" s="16">
        <v>44.7</v>
      </c>
      <c r="H107" s="17">
        <f t="shared" si="15"/>
        <v>4.7000000000000028</v>
      </c>
      <c r="I107" s="10">
        <f t="shared" si="16"/>
        <v>0.36170212765957421</v>
      </c>
      <c r="J107" s="4">
        <v>8</v>
      </c>
      <c r="K107" s="11">
        <f t="shared" si="17"/>
        <v>160</v>
      </c>
    </row>
    <row r="108" spans="1:15" x14ac:dyDescent="0.35">
      <c r="B108" s="38" t="s">
        <v>43</v>
      </c>
      <c r="C108" s="51" t="s">
        <v>45</v>
      </c>
      <c r="D108" s="39" t="s">
        <v>26</v>
      </c>
      <c r="E108">
        <v>797</v>
      </c>
      <c r="F108" s="9">
        <f t="shared" si="14"/>
        <v>1.7711111111111111</v>
      </c>
      <c r="G108" s="16">
        <v>44.5</v>
      </c>
      <c r="H108" s="17">
        <f t="shared" si="15"/>
        <v>4.5</v>
      </c>
      <c r="I108" s="10">
        <f t="shared" si="16"/>
        <v>0.39358024691358023</v>
      </c>
      <c r="J108" s="4">
        <v>3</v>
      </c>
      <c r="K108" s="11">
        <f t="shared" si="17"/>
        <v>60</v>
      </c>
    </row>
    <row r="109" spans="1:15" x14ac:dyDescent="0.35">
      <c r="B109" s="38" t="s">
        <v>43</v>
      </c>
      <c r="C109" s="51" t="s">
        <v>45</v>
      </c>
      <c r="D109" s="39" t="s">
        <v>20</v>
      </c>
      <c r="E109">
        <v>803</v>
      </c>
      <c r="F109" s="9">
        <f t="shared" si="14"/>
        <v>1.7844444444444445</v>
      </c>
      <c r="G109" s="16">
        <v>43.9</v>
      </c>
      <c r="H109" s="17">
        <f t="shared" si="15"/>
        <v>3.8999999999999986</v>
      </c>
      <c r="I109" s="10">
        <f t="shared" si="16"/>
        <v>0.45754985754985772</v>
      </c>
      <c r="J109" s="4">
        <v>2</v>
      </c>
      <c r="K109" s="11">
        <f t="shared" si="17"/>
        <v>40</v>
      </c>
    </row>
    <row r="110" spans="1:15" x14ac:dyDescent="0.35">
      <c r="B110" s="38" t="s">
        <v>43</v>
      </c>
      <c r="C110" s="51" t="s">
        <v>45</v>
      </c>
      <c r="D110" s="39" t="s">
        <v>41</v>
      </c>
      <c r="E110">
        <v>1690</v>
      </c>
      <c r="F110" s="9">
        <f t="shared" si="14"/>
        <v>3.7555555555555555</v>
      </c>
      <c r="G110" s="16">
        <v>47.2</v>
      </c>
      <c r="H110" s="17">
        <f t="shared" si="15"/>
        <v>7.2000000000000028</v>
      </c>
      <c r="I110" s="10">
        <f t="shared" si="16"/>
        <v>0.5216049382716047</v>
      </c>
      <c r="J110" s="4">
        <v>2</v>
      </c>
      <c r="K110" s="11">
        <f t="shared" si="17"/>
        <v>40</v>
      </c>
    </row>
    <row r="111" spans="1:15" x14ac:dyDescent="0.35">
      <c r="B111" s="38" t="s">
        <v>43</v>
      </c>
      <c r="C111" s="51" t="s">
        <v>45</v>
      </c>
      <c r="D111" s="39" t="s">
        <v>19</v>
      </c>
      <c r="E111">
        <v>1821</v>
      </c>
      <c r="F111" s="9">
        <f t="shared" si="14"/>
        <v>4.0466666666666669</v>
      </c>
      <c r="G111" s="16">
        <v>50.2</v>
      </c>
      <c r="H111" s="17">
        <f t="shared" si="15"/>
        <v>10.200000000000003</v>
      </c>
      <c r="I111" s="10">
        <f t="shared" si="16"/>
        <v>0.39673202614379077</v>
      </c>
      <c r="J111" s="4">
        <v>9</v>
      </c>
      <c r="K111" s="11">
        <f t="shared" si="17"/>
        <v>180</v>
      </c>
    </row>
    <row r="112" spans="1:15" x14ac:dyDescent="0.35">
      <c r="B112" s="38" t="s">
        <v>43</v>
      </c>
      <c r="C112" s="51" t="s">
        <v>45</v>
      </c>
      <c r="D112" s="39" t="s">
        <v>37</v>
      </c>
      <c r="E112">
        <v>1827</v>
      </c>
      <c r="F112" s="9">
        <f t="shared" si="14"/>
        <v>4.0599999999999996</v>
      </c>
      <c r="G112" s="16">
        <v>48.7</v>
      </c>
      <c r="H112" s="17">
        <f t="shared" si="15"/>
        <v>8.7000000000000028</v>
      </c>
      <c r="I112" s="10">
        <f t="shared" si="16"/>
        <v>0.46666666666666645</v>
      </c>
      <c r="J112" s="4">
        <v>2</v>
      </c>
      <c r="K112" s="11">
        <f t="shared" si="17"/>
        <v>40</v>
      </c>
    </row>
    <row r="113" spans="1:15" x14ac:dyDescent="0.35">
      <c r="B113" s="38" t="s">
        <v>43</v>
      </c>
      <c r="C113" s="51" t="s">
        <v>45</v>
      </c>
      <c r="D113" s="39" t="s">
        <v>23</v>
      </c>
      <c r="E113">
        <v>1850</v>
      </c>
      <c r="F113" s="9">
        <f t="shared" si="14"/>
        <v>4.1111111111111107</v>
      </c>
      <c r="G113" s="16">
        <v>50.2</v>
      </c>
      <c r="H113" s="17">
        <f t="shared" si="15"/>
        <v>10.200000000000003</v>
      </c>
      <c r="I113" s="10">
        <f t="shared" si="16"/>
        <v>0.40305010893246174</v>
      </c>
      <c r="J113" s="4">
        <v>2.5</v>
      </c>
      <c r="K113" s="11">
        <f t="shared" si="17"/>
        <v>50</v>
      </c>
    </row>
    <row r="114" spans="1:15" x14ac:dyDescent="0.35">
      <c r="B114" s="38" t="s">
        <v>43</v>
      </c>
      <c r="C114" s="51" t="s">
        <v>45</v>
      </c>
      <c r="D114" s="39" t="s">
        <v>39</v>
      </c>
      <c r="E114">
        <v>1854</v>
      </c>
      <c r="F114" s="9">
        <f t="shared" si="14"/>
        <v>4.12</v>
      </c>
      <c r="G114" s="16">
        <v>48.9</v>
      </c>
      <c r="H114" s="17">
        <f t="shared" si="15"/>
        <v>8.8999999999999986</v>
      </c>
      <c r="I114" s="10">
        <f t="shared" si="16"/>
        <v>0.46292134831460685</v>
      </c>
      <c r="J114" s="4">
        <v>9</v>
      </c>
      <c r="K114" s="11">
        <f t="shared" si="17"/>
        <v>180</v>
      </c>
    </row>
    <row r="115" spans="1:15" x14ac:dyDescent="0.35">
      <c r="B115" s="38" t="s">
        <v>43</v>
      </c>
      <c r="C115" s="51" t="s">
        <v>45</v>
      </c>
      <c r="D115" s="39" t="s">
        <v>29</v>
      </c>
      <c r="E115">
        <v>1899</v>
      </c>
      <c r="F115" s="9">
        <f t="shared" si="14"/>
        <v>4.22</v>
      </c>
      <c r="G115" s="16">
        <v>51.1</v>
      </c>
      <c r="H115" s="17">
        <f t="shared" si="15"/>
        <v>11.100000000000001</v>
      </c>
      <c r="I115" s="10">
        <f t="shared" si="16"/>
        <v>0.38018018018018013</v>
      </c>
      <c r="J115" s="4">
        <v>2.5</v>
      </c>
      <c r="K115" s="11">
        <f t="shared" si="17"/>
        <v>50</v>
      </c>
    </row>
    <row r="116" spans="1:15" x14ac:dyDescent="0.35">
      <c r="B116" s="38" t="s">
        <v>43</v>
      </c>
      <c r="C116" s="51" t="s">
        <v>45</v>
      </c>
      <c r="D116" s="39" t="s">
        <v>21</v>
      </c>
      <c r="E116">
        <v>1945</v>
      </c>
      <c r="F116" s="9">
        <f t="shared" si="14"/>
        <v>4.322222222222222</v>
      </c>
      <c r="G116" s="16">
        <v>54.2</v>
      </c>
      <c r="H116" s="17">
        <f t="shared" si="15"/>
        <v>14.200000000000003</v>
      </c>
      <c r="I116" s="10">
        <f t="shared" si="16"/>
        <v>0.30438184663536766</v>
      </c>
      <c r="J116" s="4">
        <v>3.5</v>
      </c>
      <c r="K116" s="11">
        <f t="shared" si="17"/>
        <v>70</v>
      </c>
    </row>
    <row r="117" spans="1:15" x14ac:dyDescent="0.35">
      <c r="B117" s="38" t="s">
        <v>43</v>
      </c>
      <c r="C117" s="51" t="s">
        <v>45</v>
      </c>
      <c r="D117" s="39" t="s">
        <v>27</v>
      </c>
      <c r="E117">
        <v>1958</v>
      </c>
      <c r="F117" s="9">
        <f t="shared" si="14"/>
        <v>4.3511111111111109</v>
      </c>
      <c r="G117" s="16">
        <v>52.4</v>
      </c>
      <c r="H117" s="17">
        <f t="shared" si="15"/>
        <v>12.399999999999999</v>
      </c>
      <c r="I117" s="10">
        <f t="shared" si="16"/>
        <v>0.35089605734767026</v>
      </c>
      <c r="J117" s="4">
        <v>4.5</v>
      </c>
      <c r="K117" s="11">
        <f t="shared" si="17"/>
        <v>90</v>
      </c>
    </row>
    <row r="118" spans="1:15" x14ac:dyDescent="0.35">
      <c r="B118" s="38" t="s">
        <v>43</v>
      </c>
      <c r="C118" s="51" t="s">
        <v>45</v>
      </c>
      <c r="D118" s="39" t="s">
        <v>33</v>
      </c>
      <c r="E118">
        <v>1977</v>
      </c>
      <c r="F118" s="9">
        <f t="shared" si="14"/>
        <v>4.3933333333333335</v>
      </c>
      <c r="G118" s="16">
        <v>50.2</v>
      </c>
      <c r="H118" s="17">
        <f t="shared" si="15"/>
        <v>10.200000000000003</v>
      </c>
      <c r="I118" s="10">
        <f t="shared" si="16"/>
        <v>0.43071895424836593</v>
      </c>
      <c r="J118" s="4">
        <v>2</v>
      </c>
      <c r="K118" s="11">
        <f t="shared" si="17"/>
        <v>40</v>
      </c>
    </row>
    <row r="119" spans="1:15" x14ac:dyDescent="0.35">
      <c r="B119" s="38" t="s">
        <v>43</v>
      </c>
      <c r="C119" s="51" t="s">
        <v>45</v>
      </c>
      <c r="D119" s="39" t="s">
        <v>25</v>
      </c>
      <c r="E119">
        <v>1991</v>
      </c>
      <c r="F119" s="9">
        <f t="shared" si="14"/>
        <v>4.4244444444444442</v>
      </c>
      <c r="G119" s="16">
        <v>48.3</v>
      </c>
      <c r="H119" s="17">
        <f t="shared" si="15"/>
        <v>8.2999999999999972</v>
      </c>
      <c r="I119" s="10">
        <f t="shared" si="16"/>
        <v>0.53306559571619827</v>
      </c>
      <c r="J119" s="4">
        <v>2.5</v>
      </c>
      <c r="K119" s="11">
        <f t="shared" si="17"/>
        <v>50</v>
      </c>
    </row>
    <row r="120" spans="1:15" x14ac:dyDescent="0.35">
      <c r="B120" s="38" t="s">
        <v>43</v>
      </c>
      <c r="C120" s="51" t="s">
        <v>45</v>
      </c>
      <c r="D120" s="39" t="s">
        <v>31</v>
      </c>
      <c r="E120">
        <v>1993</v>
      </c>
      <c r="F120" s="9">
        <f t="shared" si="14"/>
        <v>4.4288888888888893</v>
      </c>
      <c r="G120" s="16">
        <v>53.1</v>
      </c>
      <c r="H120" s="17">
        <f t="shared" si="15"/>
        <v>13.100000000000001</v>
      </c>
      <c r="I120" s="10">
        <f t="shared" si="16"/>
        <v>0.33808312128922813</v>
      </c>
      <c r="J120" s="4">
        <v>5.5</v>
      </c>
      <c r="K120" s="11">
        <f t="shared" si="17"/>
        <v>110</v>
      </c>
    </row>
    <row r="121" spans="1:15" x14ac:dyDescent="0.35">
      <c r="B121" s="49" t="s">
        <v>43</v>
      </c>
      <c r="C121" s="52" t="s">
        <v>45</v>
      </c>
      <c r="D121" s="59" t="s">
        <v>35</v>
      </c>
      <c r="E121" s="41">
        <v>2019</v>
      </c>
      <c r="F121" s="42">
        <f t="shared" si="14"/>
        <v>4.4866666666666664</v>
      </c>
      <c r="G121" s="43">
        <v>54.1</v>
      </c>
      <c r="H121" s="44">
        <f t="shared" si="15"/>
        <v>14.100000000000001</v>
      </c>
      <c r="I121" s="45">
        <f t="shared" si="16"/>
        <v>0.31820330969267135</v>
      </c>
      <c r="J121" s="37">
        <v>4.5</v>
      </c>
      <c r="K121" s="46">
        <f t="shared" si="17"/>
        <v>90</v>
      </c>
      <c r="N121" t="s">
        <v>57</v>
      </c>
      <c r="O121" t="s">
        <v>17</v>
      </c>
    </row>
    <row r="122" spans="1:15" x14ac:dyDescent="0.35">
      <c r="A122" s="40">
        <v>43167</v>
      </c>
      <c r="B122" s="38" t="s">
        <v>43</v>
      </c>
      <c r="C122" s="51" t="s">
        <v>46</v>
      </c>
      <c r="D122" s="39" t="s">
        <v>30</v>
      </c>
      <c r="E122">
        <v>529</v>
      </c>
      <c r="F122" s="9">
        <f t="shared" si="14"/>
        <v>1.1755555555555555</v>
      </c>
      <c r="G122" s="16">
        <v>43.8</v>
      </c>
      <c r="H122" s="17">
        <f t="shared" si="15"/>
        <v>3.7999999999999972</v>
      </c>
      <c r="I122" s="10">
        <f t="shared" si="16"/>
        <v>0.30935672514619905</v>
      </c>
      <c r="J122" s="4">
        <v>12</v>
      </c>
      <c r="K122" s="26">
        <f t="shared" si="17"/>
        <v>240</v>
      </c>
      <c r="M122" t="s">
        <v>12</v>
      </c>
      <c r="N122" s="20">
        <f>AVERAGE(I122:I133)</f>
        <v>0.35200177494522406</v>
      </c>
      <c r="O122" s="20">
        <f>AVERAGE(K122:K133)</f>
        <v>128.33333333333334</v>
      </c>
    </row>
    <row r="123" spans="1:15" x14ac:dyDescent="0.35">
      <c r="B123" s="38" t="s">
        <v>43</v>
      </c>
      <c r="C123" s="51" t="s">
        <v>46</v>
      </c>
      <c r="D123" s="39" t="s">
        <v>28</v>
      </c>
      <c r="E123">
        <v>544</v>
      </c>
      <c r="F123" s="9">
        <f t="shared" si="14"/>
        <v>1.2088888888888889</v>
      </c>
      <c r="G123" s="16">
        <v>43.3</v>
      </c>
      <c r="H123" s="17">
        <f t="shared" si="15"/>
        <v>3.2999999999999972</v>
      </c>
      <c r="I123" s="10">
        <f t="shared" si="16"/>
        <v>0.36632996632996667</v>
      </c>
      <c r="J123" s="4">
        <v>5.5</v>
      </c>
      <c r="K123" s="11">
        <f t="shared" si="17"/>
        <v>110</v>
      </c>
      <c r="M123" t="s">
        <v>56</v>
      </c>
      <c r="N123" s="20">
        <f>AVERAGE(I134:I145)</f>
        <v>0.38245917739872465</v>
      </c>
      <c r="O123" s="20">
        <f>AVERAGE(K134:K145)</f>
        <v>101.66666666666667</v>
      </c>
    </row>
    <row r="124" spans="1:15" x14ac:dyDescent="0.35">
      <c r="B124" s="38" t="s">
        <v>43</v>
      </c>
      <c r="C124" s="51" t="s">
        <v>46</v>
      </c>
      <c r="D124" s="39" t="s">
        <v>40</v>
      </c>
      <c r="E124">
        <v>568</v>
      </c>
      <c r="F124" s="12">
        <f t="shared" si="14"/>
        <v>1.2622222222222221</v>
      </c>
      <c r="G124" s="18">
        <v>43.5</v>
      </c>
      <c r="H124" s="17">
        <f t="shared" si="15"/>
        <v>3.5</v>
      </c>
      <c r="I124" s="10">
        <f t="shared" si="16"/>
        <v>0.36063492063492059</v>
      </c>
      <c r="J124" s="4">
        <v>2.5</v>
      </c>
      <c r="K124" s="11">
        <f t="shared" si="17"/>
        <v>50</v>
      </c>
    </row>
    <row r="125" spans="1:15" x14ac:dyDescent="0.35">
      <c r="B125" s="38" t="s">
        <v>43</v>
      </c>
      <c r="C125" s="51" t="s">
        <v>46</v>
      </c>
      <c r="D125" s="39" t="s">
        <v>32</v>
      </c>
      <c r="E125">
        <v>576</v>
      </c>
      <c r="F125" s="9">
        <f t="shared" si="14"/>
        <v>1.28</v>
      </c>
      <c r="G125" s="16">
        <v>44</v>
      </c>
      <c r="H125" s="17">
        <f t="shared" si="15"/>
        <v>4</v>
      </c>
      <c r="I125" s="10">
        <f t="shared" si="16"/>
        <v>0.32</v>
      </c>
      <c r="J125" s="4">
        <v>15</v>
      </c>
      <c r="K125" s="11">
        <f t="shared" si="17"/>
        <v>300</v>
      </c>
    </row>
    <row r="126" spans="1:15" x14ac:dyDescent="0.35">
      <c r="B126" s="38" t="s">
        <v>43</v>
      </c>
      <c r="C126" s="51" t="s">
        <v>46</v>
      </c>
      <c r="D126" s="39" t="s">
        <v>34</v>
      </c>
      <c r="E126">
        <v>596</v>
      </c>
      <c r="F126" s="9">
        <f t="shared" si="14"/>
        <v>1.3244444444444445</v>
      </c>
      <c r="G126" s="16">
        <v>44.4</v>
      </c>
      <c r="H126" s="17">
        <f t="shared" si="15"/>
        <v>4.3999999999999986</v>
      </c>
      <c r="I126" s="10">
        <f t="shared" si="16"/>
        <v>0.30101010101010112</v>
      </c>
      <c r="J126" s="4">
        <v>10</v>
      </c>
      <c r="K126" s="11">
        <f t="shared" si="17"/>
        <v>200</v>
      </c>
    </row>
    <row r="127" spans="1:15" x14ac:dyDescent="0.35">
      <c r="B127" s="38" t="s">
        <v>43</v>
      </c>
      <c r="C127" s="51" t="s">
        <v>46</v>
      </c>
      <c r="D127" s="39" t="s">
        <v>38</v>
      </c>
      <c r="E127">
        <v>634</v>
      </c>
      <c r="F127" s="12">
        <f t="shared" si="14"/>
        <v>1.4088888888888889</v>
      </c>
      <c r="G127" s="18">
        <v>44.2</v>
      </c>
      <c r="H127" s="17">
        <f t="shared" si="15"/>
        <v>4.2000000000000028</v>
      </c>
      <c r="I127" s="10">
        <f t="shared" si="16"/>
        <v>0.33544973544973522</v>
      </c>
      <c r="J127" s="4">
        <v>8.5</v>
      </c>
      <c r="K127" s="11">
        <f t="shared" si="17"/>
        <v>170</v>
      </c>
    </row>
    <row r="128" spans="1:15" x14ac:dyDescent="0.35">
      <c r="B128" s="38" t="s">
        <v>43</v>
      </c>
      <c r="C128" s="51" t="s">
        <v>46</v>
      </c>
      <c r="D128" s="39" t="s">
        <v>36</v>
      </c>
      <c r="E128">
        <v>676</v>
      </c>
      <c r="F128" s="9">
        <f t="shared" si="14"/>
        <v>1.5022222222222221</v>
      </c>
      <c r="G128" s="16">
        <v>44.8</v>
      </c>
      <c r="H128" s="17">
        <f t="shared" si="15"/>
        <v>4.7999999999999972</v>
      </c>
      <c r="I128" s="10">
        <f t="shared" si="16"/>
        <v>0.31296296296296311</v>
      </c>
      <c r="J128" s="4">
        <v>6.5</v>
      </c>
      <c r="K128" s="11">
        <f t="shared" si="17"/>
        <v>130</v>
      </c>
    </row>
    <row r="129" spans="2:11" x14ac:dyDescent="0.35">
      <c r="B129" s="38" t="s">
        <v>43</v>
      </c>
      <c r="C129" s="51" t="s">
        <v>46</v>
      </c>
      <c r="D129" s="39" t="s">
        <v>26</v>
      </c>
      <c r="E129">
        <v>682</v>
      </c>
      <c r="F129" s="9">
        <f t="shared" si="14"/>
        <v>1.5155555555555555</v>
      </c>
      <c r="G129" s="16">
        <v>43.9</v>
      </c>
      <c r="H129" s="17">
        <f t="shared" si="15"/>
        <v>3.8999999999999986</v>
      </c>
      <c r="I129" s="10">
        <f t="shared" si="16"/>
        <v>0.38860398860398876</v>
      </c>
      <c r="J129" s="4">
        <v>3</v>
      </c>
      <c r="K129" s="11">
        <f t="shared" si="17"/>
        <v>60</v>
      </c>
    </row>
    <row r="130" spans="2:11" x14ac:dyDescent="0.35">
      <c r="B130" s="38" t="s">
        <v>43</v>
      </c>
      <c r="C130" s="51" t="s">
        <v>46</v>
      </c>
      <c r="D130" s="39" t="s">
        <v>24</v>
      </c>
      <c r="E130">
        <v>687</v>
      </c>
      <c r="F130" s="9">
        <f t="shared" si="14"/>
        <v>1.5266666666666666</v>
      </c>
      <c r="G130" s="16">
        <v>43</v>
      </c>
      <c r="H130" s="17">
        <f t="shared" si="15"/>
        <v>3</v>
      </c>
      <c r="I130" s="10">
        <f t="shared" si="16"/>
        <v>0.50888888888888884</v>
      </c>
      <c r="J130" s="4">
        <v>3</v>
      </c>
      <c r="K130" s="11">
        <f t="shared" si="17"/>
        <v>60</v>
      </c>
    </row>
    <row r="131" spans="2:11" x14ac:dyDescent="0.35">
      <c r="B131" s="60" t="s">
        <v>43</v>
      </c>
      <c r="C131" s="61" t="s">
        <v>46</v>
      </c>
      <c r="D131" s="54" t="s">
        <v>42</v>
      </c>
      <c r="E131" s="57">
        <v>706</v>
      </c>
      <c r="F131" s="12">
        <f t="shared" si="14"/>
        <v>1.568888888888889</v>
      </c>
      <c r="G131" s="18">
        <v>45</v>
      </c>
      <c r="H131" s="62">
        <f t="shared" si="15"/>
        <v>5</v>
      </c>
      <c r="I131" s="10">
        <f t="shared" si="16"/>
        <v>0.31377777777777782</v>
      </c>
      <c r="J131" s="63">
        <v>3</v>
      </c>
      <c r="K131" s="11">
        <f t="shared" si="17"/>
        <v>60</v>
      </c>
    </row>
    <row r="132" spans="2:11" x14ac:dyDescent="0.35">
      <c r="B132" s="38" t="s">
        <v>43</v>
      </c>
      <c r="C132" s="51" t="s">
        <v>46</v>
      </c>
      <c r="D132" s="39" t="s">
        <v>22</v>
      </c>
      <c r="E132">
        <v>707</v>
      </c>
      <c r="F132" s="9">
        <f t="shared" si="14"/>
        <v>1.5711111111111111</v>
      </c>
      <c r="G132" s="16">
        <v>44.7</v>
      </c>
      <c r="H132" s="17">
        <f t="shared" si="15"/>
        <v>4.7000000000000028</v>
      </c>
      <c r="I132" s="10">
        <f t="shared" si="16"/>
        <v>0.33427895981087452</v>
      </c>
      <c r="J132" s="4">
        <v>5</v>
      </c>
      <c r="K132" s="11">
        <f t="shared" si="17"/>
        <v>100</v>
      </c>
    </row>
    <row r="133" spans="2:11" x14ac:dyDescent="0.35">
      <c r="B133" s="38" t="s">
        <v>43</v>
      </c>
      <c r="C133" s="51" t="s">
        <v>46</v>
      </c>
      <c r="D133" s="39" t="s">
        <v>20</v>
      </c>
      <c r="E133">
        <v>738</v>
      </c>
      <c r="F133" s="9">
        <f t="shared" si="14"/>
        <v>1.64</v>
      </c>
      <c r="G133" s="16">
        <v>44.4</v>
      </c>
      <c r="H133" s="17">
        <f t="shared" si="15"/>
        <v>4.3999999999999986</v>
      </c>
      <c r="I133" s="10">
        <f t="shared" si="16"/>
        <v>0.37272727272727285</v>
      </c>
      <c r="J133" s="4">
        <v>3</v>
      </c>
      <c r="K133" s="11">
        <f t="shared" si="17"/>
        <v>60</v>
      </c>
    </row>
    <row r="134" spans="2:11" x14ac:dyDescent="0.35">
      <c r="B134" s="38" t="s">
        <v>43</v>
      </c>
      <c r="C134" s="51" t="s">
        <v>46</v>
      </c>
      <c r="D134" s="39" t="s">
        <v>19</v>
      </c>
      <c r="E134">
        <v>1605</v>
      </c>
      <c r="F134" s="9">
        <f t="shared" si="14"/>
        <v>3.5666666666666669</v>
      </c>
      <c r="G134" s="16">
        <v>48.2</v>
      </c>
      <c r="H134" s="17">
        <f t="shared" si="15"/>
        <v>8.2000000000000028</v>
      </c>
      <c r="I134" s="10">
        <f t="shared" si="16"/>
        <v>0.4349593495934958</v>
      </c>
      <c r="J134" s="4">
        <v>5.5</v>
      </c>
      <c r="K134" s="11">
        <f t="shared" si="17"/>
        <v>110</v>
      </c>
    </row>
    <row r="135" spans="2:11" x14ac:dyDescent="0.35">
      <c r="B135" s="38" t="s">
        <v>43</v>
      </c>
      <c r="C135" s="51" t="s">
        <v>46</v>
      </c>
      <c r="D135" s="39" t="s">
        <v>27</v>
      </c>
      <c r="E135">
        <v>1655</v>
      </c>
      <c r="F135" s="9">
        <f t="shared" si="14"/>
        <v>3.6777777777777776</v>
      </c>
      <c r="G135" s="16">
        <v>49.3</v>
      </c>
      <c r="H135" s="17">
        <f t="shared" si="15"/>
        <v>9.2999999999999972</v>
      </c>
      <c r="I135" s="10">
        <f t="shared" si="16"/>
        <v>0.3954599761051375</v>
      </c>
      <c r="J135" s="4">
        <v>4</v>
      </c>
      <c r="K135" s="11">
        <f t="shared" si="17"/>
        <v>80</v>
      </c>
    </row>
    <row r="136" spans="2:11" x14ac:dyDescent="0.35">
      <c r="B136" s="38" t="s">
        <v>43</v>
      </c>
      <c r="C136" s="51" t="s">
        <v>46</v>
      </c>
      <c r="D136" s="39" t="s">
        <v>25</v>
      </c>
      <c r="E136">
        <v>1826</v>
      </c>
      <c r="F136" s="9">
        <f t="shared" si="14"/>
        <v>4.0577777777777779</v>
      </c>
      <c r="G136" s="16">
        <v>49.3</v>
      </c>
      <c r="H136" s="17">
        <f t="shared" si="15"/>
        <v>9.2999999999999972</v>
      </c>
      <c r="I136" s="10">
        <f t="shared" si="16"/>
        <v>0.43632019115890097</v>
      </c>
      <c r="J136" s="4">
        <v>3</v>
      </c>
      <c r="K136" s="11">
        <f t="shared" si="17"/>
        <v>60</v>
      </c>
    </row>
    <row r="137" spans="2:11" x14ac:dyDescent="0.35">
      <c r="B137" s="38" t="s">
        <v>43</v>
      </c>
      <c r="C137" s="51" t="s">
        <v>46</v>
      </c>
      <c r="D137" s="39" t="s">
        <v>35</v>
      </c>
      <c r="E137">
        <v>1985</v>
      </c>
      <c r="F137" s="9">
        <f t="shared" si="14"/>
        <v>4.4111111111111114</v>
      </c>
      <c r="G137" s="16">
        <v>52.8</v>
      </c>
      <c r="H137" s="17">
        <f t="shared" si="15"/>
        <v>12.799999999999997</v>
      </c>
      <c r="I137" s="10">
        <f t="shared" si="16"/>
        <v>0.34461805555555564</v>
      </c>
      <c r="J137" s="4">
        <v>5</v>
      </c>
      <c r="K137" s="11">
        <f t="shared" si="17"/>
        <v>100</v>
      </c>
    </row>
    <row r="138" spans="2:11" x14ac:dyDescent="0.35">
      <c r="B138" s="38" t="s">
        <v>43</v>
      </c>
      <c r="C138" s="51" t="s">
        <v>46</v>
      </c>
      <c r="D138" s="39" t="s">
        <v>23</v>
      </c>
      <c r="E138">
        <v>2004</v>
      </c>
      <c r="F138" s="9">
        <f t="shared" ref="F138:F169" si="18">E138/450</f>
        <v>4.4533333333333331</v>
      </c>
      <c r="G138" s="16">
        <v>49.1</v>
      </c>
      <c r="H138" s="17">
        <f t="shared" ref="H138:H169" si="19">G138-40</f>
        <v>9.1000000000000014</v>
      </c>
      <c r="I138" s="10">
        <f t="shared" ref="I138:I169" si="20">F138/H138</f>
        <v>0.4893772893772893</v>
      </c>
      <c r="J138" s="4">
        <v>5.5</v>
      </c>
      <c r="K138" s="11">
        <f t="shared" ref="K138:K169" si="21">J138/50*1000</f>
        <v>110</v>
      </c>
    </row>
    <row r="139" spans="2:11" x14ac:dyDescent="0.35">
      <c r="B139" s="38" t="s">
        <v>43</v>
      </c>
      <c r="C139" s="51" t="s">
        <v>46</v>
      </c>
      <c r="D139" s="39" t="s">
        <v>31</v>
      </c>
      <c r="E139">
        <v>2038</v>
      </c>
      <c r="F139" s="9">
        <f t="shared" si="18"/>
        <v>4.528888888888889</v>
      </c>
      <c r="G139" s="16">
        <v>53.3</v>
      </c>
      <c r="H139" s="17">
        <f t="shared" si="19"/>
        <v>13.299999999999997</v>
      </c>
      <c r="I139" s="10">
        <f t="shared" si="20"/>
        <v>0.34051796157059322</v>
      </c>
      <c r="J139" s="4">
        <v>5</v>
      </c>
      <c r="K139" s="11">
        <f t="shared" si="21"/>
        <v>100</v>
      </c>
    </row>
    <row r="140" spans="2:11" x14ac:dyDescent="0.35">
      <c r="B140" s="38" t="s">
        <v>43</v>
      </c>
      <c r="C140" s="51" t="s">
        <v>46</v>
      </c>
      <c r="D140" s="39" t="s">
        <v>41</v>
      </c>
      <c r="E140">
        <v>2055</v>
      </c>
      <c r="F140" s="12">
        <f t="shared" si="18"/>
        <v>4.5666666666666664</v>
      </c>
      <c r="G140" s="18">
        <v>52.3</v>
      </c>
      <c r="H140" s="17">
        <f t="shared" si="19"/>
        <v>12.299999999999997</v>
      </c>
      <c r="I140" s="10">
        <f t="shared" si="20"/>
        <v>0.37127371273712745</v>
      </c>
      <c r="J140" s="4">
        <v>4.5</v>
      </c>
      <c r="K140" s="11">
        <f t="shared" si="21"/>
        <v>90</v>
      </c>
    </row>
    <row r="141" spans="2:11" x14ac:dyDescent="0.35">
      <c r="B141" s="38" t="s">
        <v>43</v>
      </c>
      <c r="C141" s="51" t="s">
        <v>46</v>
      </c>
      <c r="D141" s="39" t="s">
        <v>21</v>
      </c>
      <c r="E141">
        <v>2062</v>
      </c>
      <c r="F141" s="9">
        <f t="shared" si="18"/>
        <v>4.5822222222222226</v>
      </c>
      <c r="G141" s="16">
        <v>51.4</v>
      </c>
      <c r="H141" s="17">
        <f t="shared" si="19"/>
        <v>11.399999999999999</v>
      </c>
      <c r="I141" s="10">
        <f t="shared" si="20"/>
        <v>0.4019493177387915</v>
      </c>
      <c r="J141" s="4">
        <v>6.5</v>
      </c>
      <c r="K141" s="11">
        <f t="shared" si="21"/>
        <v>130</v>
      </c>
    </row>
    <row r="142" spans="2:11" x14ac:dyDescent="0.35">
      <c r="B142" s="38" t="s">
        <v>43</v>
      </c>
      <c r="C142" s="51" t="s">
        <v>46</v>
      </c>
      <c r="D142" s="39" t="s">
        <v>39</v>
      </c>
      <c r="E142">
        <v>2077</v>
      </c>
      <c r="F142" s="12">
        <f t="shared" si="18"/>
        <v>4.6155555555555559</v>
      </c>
      <c r="G142" s="18">
        <v>53.1</v>
      </c>
      <c r="H142" s="17">
        <f t="shared" si="19"/>
        <v>13.100000000000001</v>
      </c>
      <c r="I142" s="10">
        <f t="shared" si="20"/>
        <v>0.35233248515691262</v>
      </c>
      <c r="J142" s="4">
        <v>3.5</v>
      </c>
      <c r="K142" s="11">
        <f t="shared" si="21"/>
        <v>70</v>
      </c>
    </row>
    <row r="143" spans="2:11" x14ac:dyDescent="0.35">
      <c r="B143" s="38" t="s">
        <v>43</v>
      </c>
      <c r="C143" s="51" t="s">
        <v>46</v>
      </c>
      <c r="D143" s="39" t="s">
        <v>29</v>
      </c>
      <c r="E143">
        <v>2080</v>
      </c>
      <c r="F143" s="9">
        <f t="shared" si="18"/>
        <v>4.6222222222222218</v>
      </c>
      <c r="G143" s="16">
        <v>52.1</v>
      </c>
      <c r="H143" s="17">
        <f t="shared" si="19"/>
        <v>12.100000000000001</v>
      </c>
      <c r="I143" s="10">
        <f t="shared" si="20"/>
        <v>0.38200183654729103</v>
      </c>
      <c r="J143" s="4">
        <v>3</v>
      </c>
      <c r="K143" s="11">
        <f t="shared" si="21"/>
        <v>60</v>
      </c>
    </row>
    <row r="144" spans="2:11" x14ac:dyDescent="0.35">
      <c r="B144" s="38" t="s">
        <v>43</v>
      </c>
      <c r="C144" s="51" t="s">
        <v>46</v>
      </c>
      <c r="D144" s="39" t="s">
        <v>33</v>
      </c>
      <c r="E144">
        <v>2132</v>
      </c>
      <c r="F144" s="9">
        <f t="shared" si="18"/>
        <v>4.7377777777777776</v>
      </c>
      <c r="G144" s="16">
        <v>54.6</v>
      </c>
      <c r="H144" s="17">
        <f t="shared" si="19"/>
        <v>14.600000000000001</v>
      </c>
      <c r="I144" s="10">
        <f t="shared" si="20"/>
        <v>0.32450532724505321</v>
      </c>
      <c r="J144" s="4">
        <v>5.5</v>
      </c>
      <c r="K144" s="11">
        <f t="shared" si="21"/>
        <v>110</v>
      </c>
    </row>
    <row r="145" spans="1:15" x14ac:dyDescent="0.35">
      <c r="A145" s="57"/>
      <c r="B145" s="49" t="s">
        <v>43</v>
      </c>
      <c r="C145" s="52" t="s">
        <v>46</v>
      </c>
      <c r="D145" s="59" t="s">
        <v>37</v>
      </c>
      <c r="E145" s="41">
        <v>2177</v>
      </c>
      <c r="F145" s="42">
        <f t="shared" si="18"/>
        <v>4.8377777777777782</v>
      </c>
      <c r="G145" s="43">
        <v>55.3</v>
      </c>
      <c r="H145" s="44">
        <f t="shared" si="19"/>
        <v>15.299999999999997</v>
      </c>
      <c r="I145" s="45">
        <f t="shared" si="20"/>
        <v>0.31619462599854764</v>
      </c>
      <c r="J145" s="37">
        <v>10</v>
      </c>
      <c r="K145" s="46">
        <f t="shared" si="21"/>
        <v>200</v>
      </c>
      <c r="N145" t="s">
        <v>57</v>
      </c>
      <c r="O145" t="s">
        <v>17</v>
      </c>
    </row>
    <row r="146" spans="1:15" x14ac:dyDescent="0.35">
      <c r="A146" s="40">
        <v>43160</v>
      </c>
      <c r="B146" s="38" t="s">
        <v>43</v>
      </c>
      <c r="C146" s="51" t="s">
        <v>47</v>
      </c>
      <c r="D146" s="39" t="s">
        <v>20</v>
      </c>
      <c r="E146">
        <v>0</v>
      </c>
      <c r="F146" s="9">
        <f t="shared" si="18"/>
        <v>0</v>
      </c>
      <c r="G146" s="16">
        <v>0</v>
      </c>
      <c r="H146" s="17">
        <f t="shared" si="19"/>
        <v>-40</v>
      </c>
      <c r="I146" s="10">
        <f t="shared" si="20"/>
        <v>0</v>
      </c>
      <c r="J146" s="4">
        <v>0</v>
      </c>
      <c r="K146" s="26">
        <f t="shared" si="21"/>
        <v>0</v>
      </c>
      <c r="M146" t="s">
        <v>12</v>
      </c>
      <c r="N146" s="20">
        <f>AVERAGE(I167:I168)</f>
        <v>0.14088150650650649</v>
      </c>
      <c r="O146" s="20">
        <f>AVERAGE(K167:K168)</f>
        <v>55</v>
      </c>
    </row>
    <row r="147" spans="1:15" x14ac:dyDescent="0.35">
      <c r="B147" s="38" t="s">
        <v>43</v>
      </c>
      <c r="C147" s="51" t="s">
        <v>47</v>
      </c>
      <c r="D147" s="39" t="s">
        <v>21</v>
      </c>
      <c r="E147">
        <v>0</v>
      </c>
      <c r="F147" s="9">
        <f t="shared" si="18"/>
        <v>0</v>
      </c>
      <c r="G147" s="16">
        <v>0</v>
      </c>
      <c r="H147" s="17">
        <f t="shared" si="19"/>
        <v>-40</v>
      </c>
      <c r="I147" s="10">
        <f t="shared" si="20"/>
        <v>0</v>
      </c>
      <c r="J147" s="4">
        <v>0</v>
      </c>
      <c r="K147" s="11">
        <f t="shared" si="21"/>
        <v>0</v>
      </c>
      <c r="M147" t="s">
        <v>56</v>
      </c>
      <c r="N147" s="20">
        <f>AVERAGE(I169)</f>
        <v>0.24745196324143701</v>
      </c>
      <c r="O147" s="20">
        <f>AVERAGE(K169)</f>
        <v>50</v>
      </c>
    </row>
    <row r="148" spans="1:15" x14ac:dyDescent="0.35">
      <c r="B148" s="38" t="s">
        <v>43</v>
      </c>
      <c r="C148" s="51" t="s">
        <v>47</v>
      </c>
      <c r="D148" s="39" t="s">
        <v>22</v>
      </c>
      <c r="E148">
        <v>0</v>
      </c>
      <c r="F148" s="9">
        <f t="shared" si="18"/>
        <v>0</v>
      </c>
      <c r="G148" s="16">
        <v>0</v>
      </c>
      <c r="H148" s="17">
        <f t="shared" si="19"/>
        <v>-40</v>
      </c>
      <c r="I148" s="10">
        <f t="shared" si="20"/>
        <v>0</v>
      </c>
      <c r="J148" s="4">
        <v>0</v>
      </c>
      <c r="K148" s="11">
        <f t="shared" si="21"/>
        <v>0</v>
      </c>
    </row>
    <row r="149" spans="1:15" x14ac:dyDescent="0.35">
      <c r="B149" s="38" t="s">
        <v>43</v>
      </c>
      <c r="C149" s="51" t="s">
        <v>47</v>
      </c>
      <c r="D149" s="39" t="s">
        <v>23</v>
      </c>
      <c r="E149">
        <v>0</v>
      </c>
      <c r="F149" s="9">
        <f t="shared" si="18"/>
        <v>0</v>
      </c>
      <c r="G149" s="16">
        <v>0</v>
      </c>
      <c r="H149" s="17">
        <f t="shared" si="19"/>
        <v>-40</v>
      </c>
      <c r="I149" s="10">
        <f t="shared" si="20"/>
        <v>0</v>
      </c>
      <c r="J149" s="4">
        <v>0</v>
      </c>
      <c r="K149" s="11">
        <f t="shared" si="21"/>
        <v>0</v>
      </c>
    </row>
    <row r="150" spans="1:15" x14ac:dyDescent="0.35">
      <c r="B150" s="38" t="s">
        <v>43</v>
      </c>
      <c r="C150" s="51" t="s">
        <v>47</v>
      </c>
      <c r="D150" s="39" t="s">
        <v>24</v>
      </c>
      <c r="E150">
        <v>0</v>
      </c>
      <c r="F150" s="9">
        <f t="shared" si="18"/>
        <v>0</v>
      </c>
      <c r="G150" s="16">
        <v>0</v>
      </c>
      <c r="H150" s="17">
        <f t="shared" si="19"/>
        <v>-40</v>
      </c>
      <c r="I150" s="10">
        <f t="shared" si="20"/>
        <v>0</v>
      </c>
      <c r="J150" s="4">
        <v>0</v>
      </c>
      <c r="K150" s="11">
        <f t="shared" si="21"/>
        <v>0</v>
      </c>
    </row>
    <row r="151" spans="1:15" x14ac:dyDescent="0.35">
      <c r="B151" s="38" t="s">
        <v>43</v>
      </c>
      <c r="C151" s="51" t="s">
        <v>47</v>
      </c>
      <c r="D151" s="39" t="s">
        <v>25</v>
      </c>
      <c r="E151">
        <v>0</v>
      </c>
      <c r="F151" s="9">
        <f t="shared" si="18"/>
        <v>0</v>
      </c>
      <c r="G151" s="16">
        <v>0</v>
      </c>
      <c r="H151" s="17">
        <f t="shared" si="19"/>
        <v>-40</v>
      </c>
      <c r="I151" s="10">
        <f t="shared" si="20"/>
        <v>0</v>
      </c>
      <c r="J151" s="4">
        <v>0</v>
      </c>
      <c r="K151" s="11">
        <f t="shared" si="21"/>
        <v>0</v>
      </c>
    </row>
    <row r="152" spans="1:15" x14ac:dyDescent="0.35">
      <c r="B152" s="38" t="s">
        <v>43</v>
      </c>
      <c r="C152" s="51" t="s">
        <v>47</v>
      </c>
      <c r="D152" s="39" t="s">
        <v>26</v>
      </c>
      <c r="E152">
        <v>0</v>
      </c>
      <c r="F152" s="9">
        <f t="shared" si="18"/>
        <v>0</v>
      </c>
      <c r="G152" s="16">
        <v>0</v>
      </c>
      <c r="H152" s="17">
        <f t="shared" si="19"/>
        <v>-40</v>
      </c>
      <c r="I152" s="10">
        <f t="shared" si="20"/>
        <v>0</v>
      </c>
      <c r="J152" s="4">
        <v>0</v>
      </c>
      <c r="K152" s="11">
        <f t="shared" si="21"/>
        <v>0</v>
      </c>
    </row>
    <row r="153" spans="1:15" x14ac:dyDescent="0.35">
      <c r="B153" s="38" t="s">
        <v>43</v>
      </c>
      <c r="C153" s="51" t="s">
        <v>47</v>
      </c>
      <c r="D153" s="39" t="s">
        <v>28</v>
      </c>
      <c r="E153">
        <v>0</v>
      </c>
      <c r="F153" s="9">
        <f t="shared" si="18"/>
        <v>0</v>
      </c>
      <c r="G153" s="16">
        <v>0</v>
      </c>
      <c r="H153" s="17">
        <f t="shared" si="19"/>
        <v>-40</v>
      </c>
      <c r="I153" s="10">
        <f t="shared" si="20"/>
        <v>0</v>
      </c>
      <c r="J153" s="4">
        <v>0</v>
      </c>
      <c r="K153" s="11">
        <f t="shared" si="21"/>
        <v>0</v>
      </c>
    </row>
    <row r="154" spans="1:15" x14ac:dyDescent="0.35">
      <c r="B154" s="38" t="s">
        <v>43</v>
      </c>
      <c r="C154" s="51" t="s">
        <v>47</v>
      </c>
      <c r="D154" s="39" t="s">
        <v>29</v>
      </c>
      <c r="E154">
        <v>0</v>
      </c>
      <c r="F154" s="9">
        <f t="shared" si="18"/>
        <v>0</v>
      </c>
      <c r="G154" s="16">
        <v>0</v>
      </c>
      <c r="H154" s="17">
        <f t="shared" si="19"/>
        <v>-40</v>
      </c>
      <c r="I154" s="10">
        <f t="shared" si="20"/>
        <v>0</v>
      </c>
      <c r="J154" s="4">
        <v>0</v>
      </c>
      <c r="K154" s="11">
        <f t="shared" si="21"/>
        <v>0</v>
      </c>
    </row>
    <row r="155" spans="1:15" x14ac:dyDescent="0.35">
      <c r="B155" s="38" t="s">
        <v>43</v>
      </c>
      <c r="C155" s="51" t="s">
        <v>47</v>
      </c>
      <c r="D155" s="39" t="s">
        <v>30</v>
      </c>
      <c r="E155">
        <v>0</v>
      </c>
      <c r="F155" s="9">
        <f t="shared" si="18"/>
        <v>0</v>
      </c>
      <c r="G155" s="16">
        <v>0</v>
      </c>
      <c r="H155" s="17">
        <f t="shared" si="19"/>
        <v>-40</v>
      </c>
      <c r="I155" s="10">
        <f t="shared" si="20"/>
        <v>0</v>
      </c>
      <c r="J155" s="4">
        <v>0</v>
      </c>
      <c r="K155" s="11">
        <f t="shared" si="21"/>
        <v>0</v>
      </c>
    </row>
    <row r="156" spans="1:15" x14ac:dyDescent="0.35">
      <c r="B156" s="38" t="s">
        <v>43</v>
      </c>
      <c r="C156" s="51" t="s">
        <v>47</v>
      </c>
      <c r="D156" s="39" t="s">
        <v>32</v>
      </c>
      <c r="E156">
        <v>0</v>
      </c>
      <c r="F156" s="9">
        <f t="shared" si="18"/>
        <v>0</v>
      </c>
      <c r="G156" s="16">
        <v>0</v>
      </c>
      <c r="H156" s="17">
        <f t="shared" si="19"/>
        <v>-40</v>
      </c>
      <c r="I156" s="10">
        <f t="shared" si="20"/>
        <v>0</v>
      </c>
      <c r="J156" s="4">
        <v>0</v>
      </c>
      <c r="K156" s="11">
        <f t="shared" si="21"/>
        <v>0</v>
      </c>
    </row>
    <row r="157" spans="1:15" x14ac:dyDescent="0.35">
      <c r="B157" s="38" t="s">
        <v>43</v>
      </c>
      <c r="C157" s="51" t="s">
        <v>47</v>
      </c>
      <c r="D157" s="39" t="s">
        <v>33</v>
      </c>
      <c r="E157">
        <v>0</v>
      </c>
      <c r="F157" s="9">
        <f t="shared" si="18"/>
        <v>0</v>
      </c>
      <c r="G157" s="16">
        <v>0</v>
      </c>
      <c r="H157" s="17">
        <f t="shared" si="19"/>
        <v>-40</v>
      </c>
      <c r="I157" s="10">
        <f t="shared" si="20"/>
        <v>0</v>
      </c>
      <c r="J157" s="4">
        <v>0</v>
      </c>
      <c r="K157" s="11">
        <f t="shared" si="21"/>
        <v>0</v>
      </c>
    </row>
    <row r="158" spans="1:15" x14ac:dyDescent="0.35">
      <c r="B158" s="38" t="s">
        <v>43</v>
      </c>
      <c r="C158" s="51" t="s">
        <v>47</v>
      </c>
      <c r="D158" s="39" t="s">
        <v>34</v>
      </c>
      <c r="E158">
        <v>0</v>
      </c>
      <c r="F158" s="9">
        <f t="shared" si="18"/>
        <v>0</v>
      </c>
      <c r="G158" s="16">
        <v>0</v>
      </c>
      <c r="H158" s="17">
        <f t="shared" si="19"/>
        <v>-40</v>
      </c>
      <c r="I158" s="10">
        <f t="shared" si="20"/>
        <v>0</v>
      </c>
      <c r="J158" s="4">
        <v>0</v>
      </c>
      <c r="K158" s="11">
        <f t="shared" si="21"/>
        <v>0</v>
      </c>
    </row>
    <row r="159" spans="1:15" x14ac:dyDescent="0.35">
      <c r="B159" s="38" t="s">
        <v>43</v>
      </c>
      <c r="C159" s="51" t="s">
        <v>47</v>
      </c>
      <c r="D159" s="39" t="s">
        <v>35</v>
      </c>
      <c r="E159">
        <v>0</v>
      </c>
      <c r="F159" s="9">
        <f t="shared" si="18"/>
        <v>0</v>
      </c>
      <c r="G159" s="16">
        <v>0</v>
      </c>
      <c r="H159" s="17">
        <f t="shared" si="19"/>
        <v>-40</v>
      </c>
      <c r="I159" s="10">
        <f t="shared" si="20"/>
        <v>0</v>
      </c>
      <c r="J159" s="4">
        <v>0</v>
      </c>
      <c r="K159" s="11">
        <f t="shared" si="21"/>
        <v>0</v>
      </c>
    </row>
    <row r="160" spans="1:15" x14ac:dyDescent="0.35">
      <c r="B160" s="38" t="s">
        <v>43</v>
      </c>
      <c r="C160" s="51" t="s">
        <v>47</v>
      </c>
      <c r="D160" s="39" t="s">
        <v>36</v>
      </c>
      <c r="E160">
        <v>0</v>
      </c>
      <c r="F160" s="9">
        <f t="shared" si="18"/>
        <v>0</v>
      </c>
      <c r="G160" s="16">
        <v>0</v>
      </c>
      <c r="H160" s="17">
        <f t="shared" si="19"/>
        <v>-40</v>
      </c>
      <c r="I160" s="10">
        <f t="shared" si="20"/>
        <v>0</v>
      </c>
      <c r="J160" s="4">
        <v>0</v>
      </c>
      <c r="K160" s="11">
        <f t="shared" si="21"/>
        <v>0</v>
      </c>
    </row>
    <row r="161" spans="2:11" x14ac:dyDescent="0.35">
      <c r="B161" s="38" t="s">
        <v>43</v>
      </c>
      <c r="C161" s="51" t="s">
        <v>47</v>
      </c>
      <c r="D161" s="39" t="s">
        <v>37</v>
      </c>
      <c r="E161">
        <v>0</v>
      </c>
      <c r="F161" s="12">
        <f t="shared" si="18"/>
        <v>0</v>
      </c>
      <c r="G161" s="16">
        <v>0</v>
      </c>
      <c r="H161" s="17">
        <f t="shared" si="19"/>
        <v>-40</v>
      </c>
      <c r="I161" s="10">
        <f t="shared" si="20"/>
        <v>0</v>
      </c>
      <c r="J161" s="4">
        <v>0</v>
      </c>
      <c r="K161" s="11">
        <f t="shared" si="21"/>
        <v>0</v>
      </c>
    </row>
    <row r="162" spans="2:11" x14ac:dyDescent="0.35">
      <c r="B162" s="38" t="s">
        <v>43</v>
      </c>
      <c r="C162" s="51" t="s">
        <v>47</v>
      </c>
      <c r="D162" s="39" t="s">
        <v>38</v>
      </c>
      <c r="E162">
        <v>0</v>
      </c>
      <c r="F162" s="12">
        <f t="shared" si="18"/>
        <v>0</v>
      </c>
      <c r="G162" s="16">
        <v>0</v>
      </c>
      <c r="H162" s="17">
        <f t="shared" si="19"/>
        <v>-40</v>
      </c>
      <c r="I162" s="10">
        <f t="shared" si="20"/>
        <v>0</v>
      </c>
      <c r="J162" s="4">
        <v>0</v>
      </c>
      <c r="K162" s="11">
        <f t="shared" si="21"/>
        <v>0</v>
      </c>
    </row>
    <row r="163" spans="2:11" x14ac:dyDescent="0.35">
      <c r="B163" s="38" t="s">
        <v>43</v>
      </c>
      <c r="C163" s="51" t="s">
        <v>47</v>
      </c>
      <c r="D163" s="39" t="s">
        <v>39</v>
      </c>
      <c r="E163">
        <v>0</v>
      </c>
      <c r="F163" s="12">
        <f t="shared" si="18"/>
        <v>0</v>
      </c>
      <c r="G163" s="16">
        <v>0</v>
      </c>
      <c r="H163" s="17">
        <f t="shared" si="19"/>
        <v>-40</v>
      </c>
      <c r="I163" s="10">
        <f t="shared" si="20"/>
        <v>0</v>
      </c>
      <c r="J163" s="4">
        <v>0</v>
      </c>
      <c r="K163" s="11">
        <f t="shared" si="21"/>
        <v>0</v>
      </c>
    </row>
    <row r="164" spans="2:11" x14ac:dyDescent="0.35">
      <c r="B164" s="38" t="s">
        <v>43</v>
      </c>
      <c r="C164" s="51" t="s">
        <v>47</v>
      </c>
      <c r="D164" s="39" t="s">
        <v>40</v>
      </c>
      <c r="E164">
        <v>0</v>
      </c>
      <c r="F164" s="12">
        <f t="shared" si="18"/>
        <v>0</v>
      </c>
      <c r="G164" s="16">
        <v>0</v>
      </c>
      <c r="H164" s="17">
        <f t="shared" si="19"/>
        <v>-40</v>
      </c>
      <c r="I164" s="10">
        <f t="shared" si="20"/>
        <v>0</v>
      </c>
      <c r="J164" s="4">
        <v>0</v>
      </c>
      <c r="K164" s="11">
        <f t="shared" si="21"/>
        <v>0</v>
      </c>
    </row>
    <row r="165" spans="2:11" x14ac:dyDescent="0.35">
      <c r="B165" s="38" t="s">
        <v>43</v>
      </c>
      <c r="C165" s="51" t="s">
        <v>47</v>
      </c>
      <c r="D165" s="39" t="s">
        <v>41</v>
      </c>
      <c r="E165">
        <v>0</v>
      </c>
      <c r="F165" s="12">
        <f t="shared" si="18"/>
        <v>0</v>
      </c>
      <c r="G165" s="16">
        <v>0</v>
      </c>
      <c r="H165" s="17">
        <f t="shared" si="19"/>
        <v>-40</v>
      </c>
      <c r="I165" s="10">
        <f t="shared" si="20"/>
        <v>0</v>
      </c>
      <c r="J165" s="4">
        <v>0</v>
      </c>
      <c r="K165" s="11">
        <f t="shared" si="21"/>
        <v>0</v>
      </c>
    </row>
    <row r="166" spans="2:11" x14ac:dyDescent="0.35">
      <c r="B166" s="38" t="s">
        <v>43</v>
      </c>
      <c r="C166" s="51" t="s">
        <v>47</v>
      </c>
      <c r="D166" s="54" t="s">
        <v>42</v>
      </c>
      <c r="E166">
        <v>0</v>
      </c>
      <c r="F166" s="12">
        <f t="shared" si="18"/>
        <v>0</v>
      </c>
      <c r="G166" s="16">
        <v>0</v>
      </c>
      <c r="H166" s="17">
        <f t="shared" si="19"/>
        <v>-40</v>
      </c>
      <c r="I166" s="10">
        <f t="shared" si="20"/>
        <v>0</v>
      </c>
      <c r="J166" s="4">
        <v>0</v>
      </c>
      <c r="K166" s="11">
        <f t="shared" si="21"/>
        <v>0</v>
      </c>
    </row>
    <row r="167" spans="2:11" x14ac:dyDescent="0.35">
      <c r="B167" s="38" t="s">
        <v>43</v>
      </c>
      <c r="C167" s="51" t="s">
        <v>47</v>
      </c>
      <c r="D167" s="39" t="s">
        <v>19</v>
      </c>
      <c r="E167">
        <v>290</v>
      </c>
      <c r="F167" s="9">
        <f t="shared" si="18"/>
        <v>0.64444444444444449</v>
      </c>
      <c r="G167" s="16">
        <v>47.4</v>
      </c>
      <c r="H167" s="17">
        <f t="shared" si="19"/>
        <v>7.3999999999999986</v>
      </c>
      <c r="I167" s="10">
        <f t="shared" si="20"/>
        <v>8.7087087087087109E-2</v>
      </c>
      <c r="J167" s="4">
        <v>3</v>
      </c>
      <c r="K167" s="11">
        <f t="shared" si="21"/>
        <v>60</v>
      </c>
    </row>
    <row r="168" spans="2:11" x14ac:dyDescent="0.35">
      <c r="B168" s="38" t="s">
        <v>43</v>
      </c>
      <c r="C168" s="51" t="s">
        <v>47</v>
      </c>
      <c r="D168" s="39" t="s">
        <v>31</v>
      </c>
      <c r="E168">
        <v>841</v>
      </c>
      <c r="F168" s="9">
        <f t="shared" si="18"/>
        <v>1.8688888888888888</v>
      </c>
      <c r="G168" s="16">
        <v>49.6</v>
      </c>
      <c r="H168" s="17">
        <f t="shared" si="19"/>
        <v>9.6000000000000014</v>
      </c>
      <c r="I168" s="10">
        <f t="shared" si="20"/>
        <v>0.19467592592592589</v>
      </c>
      <c r="J168" s="4">
        <v>2.5</v>
      </c>
      <c r="K168" s="11">
        <f t="shared" si="21"/>
        <v>50</v>
      </c>
    </row>
    <row r="169" spans="2:11" x14ac:dyDescent="0.35">
      <c r="B169" s="38" t="s">
        <v>43</v>
      </c>
      <c r="C169" s="51" t="s">
        <v>47</v>
      </c>
      <c r="D169" s="39" t="s">
        <v>27</v>
      </c>
      <c r="E169">
        <v>1481</v>
      </c>
      <c r="F169" s="9">
        <f t="shared" si="18"/>
        <v>3.2911111111111113</v>
      </c>
      <c r="G169" s="16">
        <v>53.3</v>
      </c>
      <c r="H169" s="17">
        <f t="shared" si="19"/>
        <v>13.299999999999997</v>
      </c>
      <c r="I169" s="10">
        <f t="shared" si="20"/>
        <v>0.24745196324143701</v>
      </c>
      <c r="J169" s="4">
        <v>2.5</v>
      </c>
      <c r="K169" s="11">
        <f t="shared" si="21"/>
        <v>50</v>
      </c>
    </row>
  </sheetData>
  <sortState ref="B146:K169">
    <sortCondition ref="E146:E169"/>
  </sortState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bz 7d</vt:lpstr>
      <vt:lpstr>bz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AxoSim</dc:creator>
  <cp:lastModifiedBy>H</cp:lastModifiedBy>
  <dcterms:created xsi:type="dcterms:W3CDTF">2018-01-03T14:31:55Z</dcterms:created>
  <dcterms:modified xsi:type="dcterms:W3CDTF">2018-03-16T19:17:18Z</dcterms:modified>
</cp:coreProperties>
</file>