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58433B32-B6FC-4162-847F-CC2F697A50E3}" xr6:coauthVersionLast="47" xr6:coauthVersionMax="47" xr10:uidLastSave="{00000000-0000-0000-0000-000000000000}"/>
  <bookViews>
    <workbookView xWindow="-110" yWindow="-110" windowWidth="19420" windowHeight="10420" tabRatio="769" xr2:uid="{00000000-000D-0000-FFFF-FFFF00000000}"/>
  </bookViews>
  <sheets>
    <sheet name="marzo-abril 2022" sheetId="3" r:id="rId1"/>
    <sheet name="Gastos" sheetId="14" r:id="rId2"/>
    <sheet name="ROMA" sheetId="15" r:id="rId3"/>
    <sheet name="ROMA (2)" sheetId="20" r:id="rId4"/>
    <sheet name="ATENAS" sheetId="18" r:id="rId5"/>
    <sheet name="FLORENCIA" sheetId="16" r:id="rId6"/>
    <sheet name="BARCELONA" sheetId="19" r:id="rId7"/>
    <sheet name="MADRID" sheetId="17" r:id="rId8"/>
    <sheet name="MADRID (2)" sheetId="21" r:id="rId9"/>
    <sheet name="TOLEDO" sheetId="23" r:id="rId10"/>
    <sheet name="XXDIAS POR CIUDAD" sheetId="22" r:id="rId11"/>
  </sheets>
  <definedNames>
    <definedName name="_xlnm._FilterDatabase" localSheetId="5" hidden="1">FLORENCIA!$A$1:$F$31</definedName>
    <definedName name="_xlnm._FilterDatabase" localSheetId="2" hidden="1">ROMA!$B$1:$D$71</definedName>
    <definedName name="_xlnm._FilterDatabase" localSheetId="3" hidden="1">'ROMA (2)'!$A$3:$WVR$26</definedName>
    <definedName name="_xlnm.Print_Area" localSheetId="0">'marzo-abril 2022'!$A$1:$O$28</definedName>
    <definedName name="CalStart" localSheetId="0">'marzo-abril 2022'!$B$1</definedName>
    <definedName name="DayOfWeek" localSheetId="0">'marzo-abril 2022'!$B$2:$O$2</definedName>
    <definedName name="LeftColS" localSheetId="0">'marzo-abril 2022'!$B$3:$B$26,'marzo-abril 2022'!$D$3:$D$26,'marzo-abril 2022'!$F$3:$F$26,'marzo-abril 2022'!$H$3:$H$26,'marzo-abril 2022'!$J$3:$J$26,'marzo-abril 2022'!$L$3:$L$26,'marzo-abril 2022'!$N$3:$N$26</definedName>
    <definedName name="Monthly" localSheetId="0">'marzo-abril 2022'!$B$1:$O$27</definedName>
    <definedName name="Week5_M" localSheetId="0">'marzo-abril 2022'!$B$21:$O$26</definedName>
    <definedName name="WinCal1">#REF!</definedName>
    <definedName name="WinCal10">#REF!</definedName>
    <definedName name="WinCal11">#REF!</definedName>
    <definedName name="WinCal12">#REF!</definedName>
    <definedName name="WinCal2">#REF!</definedName>
    <definedName name="WinCal3">#REF!</definedName>
    <definedName name="WinCal5">#REF!</definedName>
    <definedName name="WinCal6">#REF!</definedName>
    <definedName name="WinCal7">#REF!</definedName>
    <definedName name="WinCal8">#REF!</definedName>
    <definedName name="WinCal9">#REF!</definedName>
    <definedName name="WinCalendar.WeekendsDays" localSheetId="0">'marzo-abril 2022'!$B$3:$C$26,'marzo-abril 2022'!$N$3:$O$26</definedName>
    <definedName name="WinCalendar_Calendar_1" localSheetId="0">'marzo-abril 2022'!$B$1:$O$27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3" i="3" l="1"/>
  <c r="C83" i="15"/>
  <c r="C84" i="15" s="1"/>
  <c r="P19" i="14"/>
  <c r="R18" i="14"/>
  <c r="R19" i="14" s="1"/>
  <c r="R17" i="14"/>
  <c r="P16" i="14"/>
  <c r="Q7" i="17"/>
  <c r="P7" i="17"/>
  <c r="O7" i="17"/>
  <c r="N7" i="17"/>
  <c r="M7" i="17"/>
  <c r="L7" i="17"/>
  <c r="K7" i="17"/>
  <c r="J7" i="17"/>
  <c r="I7" i="17"/>
  <c r="C21" i="16"/>
  <c r="C20" i="16"/>
  <c r="C17" i="16"/>
  <c r="C14" i="16"/>
  <c r="C3" i="16"/>
  <c r="I8" i="14"/>
  <c r="E8" i="14"/>
  <c r="I7" i="14"/>
  <c r="J7" i="14" s="1"/>
  <c r="E7" i="14"/>
  <c r="K12" i="14"/>
  <c r="I12" i="14"/>
  <c r="J12" i="14" s="1"/>
  <c r="E12" i="14"/>
  <c r="F12" i="14" s="1"/>
  <c r="I11" i="14"/>
  <c r="K11" i="14" s="1"/>
  <c r="F11" i="14"/>
  <c r="E11" i="14"/>
  <c r="K4" i="14"/>
  <c r="J4" i="14"/>
  <c r="I4" i="14"/>
  <c r="E4" i="14"/>
  <c r="F4" i="14" s="1"/>
  <c r="J3" i="14"/>
  <c r="I3" i="14"/>
  <c r="K3" i="14" s="1"/>
  <c r="E3" i="14"/>
  <c r="F3" i="14" s="1"/>
  <c r="K5" i="14"/>
  <c r="J5" i="14"/>
  <c r="I5" i="14"/>
  <c r="E5" i="14"/>
  <c r="F5" i="14" s="1"/>
  <c r="K6" i="14"/>
  <c r="J6" i="14"/>
  <c r="L6" i="14" s="1"/>
  <c r="P6" i="14" s="1"/>
  <c r="I6" i="14"/>
  <c r="E6" i="14"/>
  <c r="F6" i="14" s="1"/>
  <c r="I2" i="14"/>
  <c r="E2" i="14"/>
  <c r="F2" i="14" s="1"/>
  <c r="L3" i="14" l="1"/>
  <c r="J8" i="14"/>
  <c r="L8" i="14" s="1"/>
  <c r="M8" i="14" s="1"/>
  <c r="L5" i="14"/>
  <c r="M5" i="14" s="1"/>
  <c r="N5" i="14" s="1"/>
  <c r="K8" i="14"/>
  <c r="L4" i="14"/>
  <c r="M4" i="14" s="1"/>
  <c r="N4" i="14" s="1"/>
  <c r="M3" i="14"/>
  <c r="N3" i="14" s="1"/>
  <c r="P3" i="14"/>
  <c r="L7" i="14"/>
  <c r="M7" i="14" s="1"/>
  <c r="P4" i="14"/>
  <c r="L12" i="14"/>
  <c r="K7" i="14"/>
  <c r="J2" i="14"/>
  <c r="L2" i="14" s="1"/>
  <c r="M6" i="14"/>
  <c r="N6" i="14" s="1"/>
  <c r="K2" i="14"/>
  <c r="J11" i="14"/>
  <c r="L11" i="14" s="1"/>
  <c r="P5" i="14" l="1"/>
  <c r="M2" i="14"/>
  <c r="N2" i="14" s="1"/>
  <c r="P2" i="14"/>
  <c r="P12" i="14"/>
  <c r="M12" i="14"/>
  <c r="N12" i="14" s="1"/>
  <c r="P11" i="14"/>
  <c r="M11" i="14"/>
  <c r="N11" i="14" s="1"/>
</calcChain>
</file>

<file path=xl/sharedStrings.xml><?xml version="1.0" encoding="utf-8"?>
<sst xmlns="http://schemas.openxmlformats.org/spreadsheetml/2006/main" count="1148" uniqueCount="721">
  <si>
    <t xml:space="preserve"> </t>
  </si>
  <si>
    <t>Domingo</t>
  </si>
  <si>
    <t>Lunes</t>
  </si>
  <si>
    <t>Martes</t>
  </si>
  <si>
    <t>Miércoles</t>
  </si>
  <si>
    <t>Jueves</t>
  </si>
  <si>
    <t>Viernes</t>
  </si>
  <si>
    <t>Sábado</t>
  </si>
  <si>
    <t>◄ Febrero</t>
  </si>
  <si>
    <t>Abril ►</t>
  </si>
  <si>
    <t>CIUDAD</t>
  </si>
  <si>
    <t>Costo Total</t>
  </si>
  <si>
    <t>Qty Noches</t>
  </si>
  <si>
    <t>Cost x pers</t>
  </si>
  <si>
    <t>Costo x persona x noche</t>
  </si>
  <si>
    <t>TC</t>
  </si>
  <si>
    <t>Costo</t>
  </si>
  <si>
    <t>Imp PAIS (30%)</t>
  </si>
  <si>
    <t>Imp GCIAS (35%)</t>
  </si>
  <si>
    <t>TC Real</t>
  </si>
  <si>
    <t>Roma</t>
  </si>
  <si>
    <t>https://www.airbnb.com.ar/rooms/39503486?adults=2&amp;children=0&amp;infants=0&amp;check_in=2021-04-10&amp;check_out=2021-04-14&amp;source_impression_id=p3_1600218047_1P59u6P7%2FK1CrhnH</t>
  </si>
  <si>
    <t>Ro</t>
  </si>
  <si>
    <t>La Spezia</t>
  </si>
  <si>
    <t>https://www.airbnb.com.ar/rooms/11754458?source_impression_id=p3_1609766193_C%2FCe1RY0hrB7LbtD</t>
  </si>
  <si>
    <t>BBVA Master</t>
  </si>
  <si>
    <t>Florencia</t>
  </si>
  <si>
    <t>https://www.airbnb.com.ar/rooms/14731705?source_impression_id=p3_1609766519_wzFZ7U7vMf8N3Ygt&amp;guests=1&amp;adults=1</t>
  </si>
  <si>
    <t>ICBC Visa</t>
  </si>
  <si>
    <t>Atenas</t>
  </si>
  <si>
    <t>https://www.airbnb.com.ar/rooms/25409448?adults=2&amp;children=0&amp;infants=0&amp;check_in=2021-04-18&amp;check_out=2021-04-20&amp;source_impression_id=p3_1600218448_UfIIjPDiGSO01thv</t>
  </si>
  <si>
    <t>Santorini</t>
  </si>
  <si>
    <t>https://www.airbnb.com.ar/rooms/45536984?source_impression_id=p3_1609767118_41%2Fw6rUDo%2Ba2RWbG&amp;guests=1&amp;adults=1</t>
  </si>
  <si>
    <t>BBVA Visa</t>
  </si>
  <si>
    <t>Salerno</t>
  </si>
  <si>
    <t>https://www.airbnb.com.ar/rooms/33918785?source_impression_id=p3_1609767351_fmPSEjDYs8l9RA%2FR&amp;guests=1&amp;adults=1</t>
  </si>
  <si>
    <t>Napoles</t>
  </si>
  <si>
    <t>https://www.airbnb.com.ar/rooms/33312224?source_impression_id=p3_1609767438_F8Q19Os4XTwlvjcs&amp;guests=1&amp;adults=1</t>
  </si>
  <si>
    <t>Barcelona</t>
  </si>
  <si>
    <t>Madrid</t>
  </si>
  <si>
    <t>#</t>
  </si>
  <si>
    <t>LUGAR</t>
  </si>
  <si>
    <t>PRECIO</t>
  </si>
  <si>
    <t>COMENTARIOS</t>
  </si>
  <si>
    <t>Coliseo</t>
  </si>
  <si>
    <t>Tour x abajo. 11 EU // AXM 4hs tardo</t>
  </si>
  <si>
    <t>Foro Romano</t>
  </si>
  <si>
    <t>Palatino</t>
  </si>
  <si>
    <t>Museos Capitolinos</t>
  </si>
  <si>
    <t>Piazza di Campidoglio</t>
  </si>
  <si>
    <t>Gratis</t>
  </si>
  <si>
    <t>7 Colinas (Aventino/Capitolino/Celio/Esquino/Palatino/Quirinal/Viminal)</t>
  </si>
  <si>
    <t>Piazza del Popolo (Sta Maria dei Miracoli/Sta Maria in Montesanto)</t>
  </si>
  <si>
    <t>Enterrado Neron y quemaban brujas</t>
  </si>
  <si>
    <t>Pirámide de Cayo Cestio (Monumento Egipcio)</t>
  </si>
  <si>
    <t>Museos Vaticano + Capilla Sixtina</t>
  </si>
  <si>
    <t>Cierran los Domingos los museos</t>
  </si>
  <si>
    <t>Plaza de San Pedro</t>
  </si>
  <si>
    <t>Basilica San Pedro</t>
  </si>
  <si>
    <t>hay mas de 70 mil piezas</t>
  </si>
  <si>
    <t>Puente Sisto  (tiene +2000 años)</t>
  </si>
  <si>
    <t>Campo Di Fiori</t>
  </si>
  <si>
    <t>Largo Di Torre Argentina</t>
  </si>
  <si>
    <t>Basílica di Sant´Andrea della Valle</t>
  </si>
  <si>
    <t>Piazza Navona</t>
  </si>
  <si>
    <t>Era un Antiguo Circo Romano</t>
  </si>
  <si>
    <t>Iglesia de San Luis de los Franceses</t>
  </si>
  <si>
    <t>Sant’Ivo alla Sapienza</t>
  </si>
  <si>
    <t>Panteon</t>
  </si>
  <si>
    <t>Iglesia de Santa Maria sopra Minerva</t>
  </si>
  <si>
    <t>Iglesia Gotica</t>
  </si>
  <si>
    <t>Templo Adriano</t>
  </si>
  <si>
    <t>Columna Marco Aurelio</t>
  </si>
  <si>
    <t>Iglesia de Sant´Ignazio di Loyola</t>
  </si>
  <si>
    <t>Fontana di Trevi</t>
  </si>
  <si>
    <t>Palacio del Quirinal</t>
  </si>
  <si>
    <t>Piazza di Spagna</t>
  </si>
  <si>
    <t>Barcaza fuente</t>
  </si>
  <si>
    <t>Fontana del Babuino</t>
  </si>
  <si>
    <t>Terrazza del Pincio</t>
  </si>
  <si>
    <t>Arco Constantino</t>
  </si>
  <si>
    <t>Donde se hacia la entrada triunfal de los legionarios</t>
  </si>
  <si>
    <t>Foro/Mercado Trajano</t>
  </si>
  <si>
    <t>Columna Trajana</t>
  </si>
  <si>
    <t>Palacio de Venecia</t>
  </si>
  <si>
    <t>Hogar de Mussolini. Discursos</t>
  </si>
  <si>
    <t>Monumento a Vittorio Emanuele II</t>
  </si>
  <si>
    <t>La Cordonata</t>
  </si>
  <si>
    <t>Ghetto (antiguo barrio judío)</t>
  </si>
  <si>
    <t>Teatro Marcelo</t>
  </si>
  <si>
    <t>Pórtico de Octavia</t>
  </si>
  <si>
    <t>Sinagoga de Roma (Museo Hebraico)</t>
  </si>
  <si>
    <t>Piazza Mattei (Fuente de las Tortugas)</t>
  </si>
  <si>
    <t>Vía del Portico d´Ottavia</t>
  </si>
  <si>
    <t>Isla Tiberina</t>
  </si>
  <si>
    <t>Puente Sant’Angelo</t>
  </si>
  <si>
    <t>Castel Sant’Angelo</t>
  </si>
  <si>
    <t>Corte Suprema di Cassazione</t>
  </si>
  <si>
    <t>Colina del Gianicolo</t>
  </si>
  <si>
    <t>Terrazza del Gianicolo</t>
  </si>
  <si>
    <t>Fontana dell’Acqua Paola</t>
  </si>
  <si>
    <t>Basílica de Santa María en Trastévere</t>
  </si>
  <si>
    <t>Mercado Trastevere (Mercato Porta Portese)</t>
  </si>
  <si>
    <t>Todos los domingos</t>
  </si>
  <si>
    <t>Convento di S. Maria della Scala</t>
  </si>
  <si>
    <t>Templete de San Pietro in Montorio</t>
  </si>
  <si>
    <t>Basílica de San Giovanni in Laterano</t>
  </si>
  <si>
    <t>Termas de Caracalla</t>
  </si>
  <si>
    <t>Se ve de afuera</t>
  </si>
  <si>
    <t>Circo Massimo</t>
  </si>
  <si>
    <t>Iglesia Santa Maria In Cosmedin (Bocca Della Verità)</t>
  </si>
  <si>
    <t>Iglesia Bizantina</t>
  </si>
  <si>
    <t>Villa Borghese</t>
  </si>
  <si>
    <t>Ver el atardecer</t>
  </si>
  <si>
    <t>Catacumbas de Calixto</t>
  </si>
  <si>
    <t>Via Appia</t>
  </si>
  <si>
    <t>Iglesia de San Pietro in Vincoli (Moisés de Miguel Angel)</t>
  </si>
  <si>
    <t>Santa Maria della Vittoria (Extasis de Santa Teresa de Bernini)</t>
  </si>
  <si>
    <t>Foros Imperiales (Julio Cesar/Augusto)</t>
  </si>
  <si>
    <t>Muralla de Roma/Acueducto</t>
  </si>
  <si>
    <t>Appia Antica-Autopista para mover el ejercito hacia el sur</t>
  </si>
  <si>
    <t>Museo Nacional de Roma</t>
  </si>
  <si>
    <t>Bustos/Frescos</t>
  </si>
  <si>
    <t>Iglesia Santa Maria Maggiore</t>
  </si>
  <si>
    <t>Pompi (comer Tiramisu)</t>
  </si>
  <si>
    <t>cerca de piazza spagna</t>
  </si>
  <si>
    <t>Mausoleo de Augusto/Museo Ara Paci (moderno)</t>
  </si>
  <si>
    <t>Mausoleo gratis/Museo pago</t>
  </si>
  <si>
    <t>Iglesia Sta Maria del Popolo</t>
  </si>
  <si>
    <t>Biblioteca Angelica</t>
  </si>
  <si>
    <t>Basílica de Santa Cecilia en Trastevere</t>
  </si>
  <si>
    <t>Galleria Borghese (Museo de arte)</t>
  </si>
  <si>
    <t>Piazza Barberini (Museo)</t>
  </si>
  <si>
    <t>HORARIOS</t>
  </si>
  <si>
    <t>Free tour CIVITATIS</t>
  </si>
  <si>
    <t>https://www.civitatis.com/es/florencia/free-tour-florencia/?aid=1026</t>
  </si>
  <si>
    <t>Catedral de Santa Maria in Fiore (Duomo)</t>
  </si>
  <si>
    <t>De 10 a 16.30hs (1er martes cerrado)</t>
  </si>
  <si>
    <t>436 escalones - Tour Duomo/Giotto/Baptis SJ/Museo Opera Duomo incluido</t>
  </si>
  <si>
    <t>https://www.museumflorence.com/es</t>
  </si>
  <si>
    <t>Cupula Brunelleschi</t>
  </si>
  <si>
    <t>Inc/Duomo</t>
  </si>
  <si>
    <t>De 8.30 a 19hs (1er martes cerrado)</t>
  </si>
  <si>
    <t>Campanile di Giotto</t>
  </si>
  <si>
    <t>De 8.15 a 19.20hs (1er martes cerrado)</t>
  </si>
  <si>
    <t>414 escalones</t>
  </si>
  <si>
    <t>Battistero di San Giovanni</t>
  </si>
  <si>
    <t>De 8.12 a 10.15 y 11.5 a 19.30 hs (1er martes cerrado)</t>
  </si>
  <si>
    <t>Piazza della Repubblica</t>
  </si>
  <si>
    <t>Via dei Calzaiuoli/Via dei Tornabuoni</t>
  </si>
  <si>
    <t>calles de las mejores tiendas</t>
  </si>
  <si>
    <t>Fontana del Porcellino</t>
  </si>
  <si>
    <t>tirar moneda</t>
  </si>
  <si>
    <t>Iglesia Sta Maria Novella</t>
  </si>
  <si>
    <t>ver frescos</t>
  </si>
  <si>
    <t>Piazza della Signoria</t>
  </si>
  <si>
    <t>replica David/Palazzo Vechio/Loggia della Signoria</t>
  </si>
  <si>
    <t>Palazzo Vecchio</t>
  </si>
  <si>
    <t>ver "retrato escondido" atrás de la estatua de Hercules</t>
  </si>
  <si>
    <t>Basilica de Santa Croce</t>
  </si>
  <si>
    <t>tumbas Dante, Miguel Angel y Galileo</t>
  </si>
  <si>
    <t>Galleria dell’Accademia</t>
  </si>
  <si>
    <t>De 8.15 a 18.50 hs (Lunes Cerrado)</t>
  </si>
  <si>
    <t>Capilla Medici</t>
  </si>
  <si>
    <t>Donde estan enterrados los Medici</t>
  </si>
  <si>
    <t>Mercados de Florencia</t>
  </si>
  <si>
    <t>Plaza San Lorenzo/Mercato Centrale/Mercato Nuovo (Porcellino) en Via Porta Rossa</t>
  </si>
  <si>
    <t>Galleria degli Uffizi</t>
  </si>
  <si>
    <t>Ponte Vecchio</t>
  </si>
  <si>
    <t>Barrio de Oltrarno (San Frediano)</t>
  </si>
  <si>
    <t>Palazzo Pitti (Galeria Palatina)</t>
  </si>
  <si>
    <t>De 8.15 a 18.50 hs (Lunes cerrado)</t>
  </si>
  <si>
    <t>Incluye Gal Arte Moderno, Gal de Costume y Museo Argenti</t>
  </si>
  <si>
    <t>Jardines de Boboli</t>
  </si>
  <si>
    <t>De 8.15 a 18.30 hs (1er y ultimo Lunes cerrado)</t>
  </si>
  <si>
    <t>Incluye Museo Porcelana y Jardin Bardini // Para hacer Picnic</t>
  </si>
  <si>
    <t>Piazzale Michelangelo</t>
  </si>
  <si>
    <t>ver Amanecer o Atardecer</t>
  </si>
  <si>
    <t>Jardin de las Rosas</t>
  </si>
  <si>
    <t>vistas panoramicas de la cdad</t>
  </si>
  <si>
    <t>Ponte de Santa Trinita</t>
  </si>
  <si>
    <t>ver puesta del Sol</t>
  </si>
  <si>
    <t>Museo Bargello</t>
  </si>
  <si>
    <t>el David de Donatello y mucho de Miguel Angel</t>
  </si>
  <si>
    <t>Iglesia de San Miniato al Monte</t>
  </si>
  <si>
    <t>buenas vistas de Florencia</t>
  </si>
  <si>
    <t>Porta del Paradiso</t>
  </si>
  <si>
    <t>Gelateria La Carraia</t>
  </si>
  <si>
    <t>Museo Leonardo Da Vinci</t>
  </si>
  <si>
    <t>Museo Arqueologico/Egipcio</t>
  </si>
  <si>
    <t>De 8.30 a 19hs (Lunes y sab/dom x la tarde)</t>
  </si>
  <si>
    <t>Tour por Chianti</t>
  </si>
  <si>
    <t>ENTRADA PACK</t>
  </si>
  <si>
    <t>Entrada Uffizi+Pase por Palacio Pitti y Jardín de Boboli</t>
  </si>
  <si>
    <t>https://www.florence-museum.com/es/reservar-entradas.php</t>
  </si>
  <si>
    <t>https://lamaletadecarla.com/firenze-card-vale-la-pena-florencia/</t>
  </si>
  <si>
    <t>http://www.firenzecard.it/es</t>
  </si>
  <si>
    <t>Dia 1 (mediodia en adelante)</t>
  </si>
  <si>
    <t>Dia 2 completo</t>
  </si>
  <si>
    <t>Dia 3 completo</t>
  </si>
  <si>
    <t>Info</t>
  </si>
  <si>
    <t>Free Tour Historico</t>
  </si>
  <si>
    <t>Empresa</t>
  </si>
  <si>
    <t>4U Madrid WT</t>
  </si>
  <si>
    <t>Leaf Madrid</t>
  </si>
  <si>
    <t>Ogotours</t>
  </si>
  <si>
    <t>Cuentame Madrid</t>
  </si>
  <si>
    <t>Sandemans</t>
  </si>
  <si>
    <t>Magerit</t>
  </si>
  <si>
    <t>Civitatis</t>
  </si>
  <si>
    <t>Free Tour Nocturno</t>
  </si>
  <si>
    <t>https://www.freetour.com/es/madrid/free-tour-madrid-nocturno-en-espanol</t>
  </si>
  <si>
    <t>Color</t>
  </si>
  <si>
    <t>Morado</t>
  </si>
  <si>
    <t>Azul Celeste</t>
  </si>
  <si>
    <t>Verde</t>
  </si>
  <si>
    <t>Azul</t>
  </si>
  <si>
    <t>Rojo</t>
  </si>
  <si>
    <t>Naranja</t>
  </si>
  <si>
    <t>Dia en TOLEDO</t>
  </si>
  <si>
    <t>https://www.mochileandoporelmundo.com/cosas-que-ver-y-hacer-en-toledo-un-dia/</t>
  </si>
  <si>
    <t>Duracion</t>
  </si>
  <si>
    <t>2 hs</t>
  </si>
  <si>
    <t>2.30 hs</t>
  </si>
  <si>
    <t>3 hs</t>
  </si>
  <si>
    <t>1.45 hs</t>
  </si>
  <si>
    <t>Puerta del Sol</t>
  </si>
  <si>
    <t>Km 0</t>
  </si>
  <si>
    <t>Link</t>
  </si>
  <si>
    <t>https://www.freetour.com/es/madrid/madrid-de-los-austrias</t>
  </si>
  <si>
    <t>https://www.freetour.com/es/madrid/siente-madrid</t>
  </si>
  <si>
    <t>https://www.freetour.com/es/madrid/madrid-free-walking-tour</t>
  </si>
  <si>
    <t>https://www.cuentamemadrid.es/free-tour-madrid-austrias/</t>
  </si>
  <si>
    <t>https://www.freetour.com/es/madrid/the-original-free-tour-of-madrid</t>
  </si>
  <si>
    <t>https://www.freetour.com/es/madrid/madrid-historical-experience</t>
  </si>
  <si>
    <t>https://www.civitatis.com/es/madrid/visita-guiada-madrid/</t>
  </si>
  <si>
    <t>https://www.freetour.com/es/madrid/free-tour-madrid-de-las-luces</t>
  </si>
  <si>
    <t>https://www.cuentamemadrid.es/free-tour-madrid-borbones/</t>
  </si>
  <si>
    <t>Plaza Mayor</t>
  </si>
  <si>
    <t>Palacio Real / Jardines del Campo del Moro</t>
  </si>
  <si>
    <t>LU a DOM 10-18hs</t>
  </si>
  <si>
    <t>Tour Guiado Civitatis (25 euros)</t>
  </si>
  <si>
    <t>Lugares</t>
  </si>
  <si>
    <t>Templo de Debod</t>
  </si>
  <si>
    <t>MAR a DOM 10-20hs (Lunes cerrado)</t>
  </si>
  <si>
    <t>Ver atardecer</t>
  </si>
  <si>
    <t>Puerta del Sol (Oso)</t>
  </si>
  <si>
    <t>X</t>
  </si>
  <si>
    <t>Circulo de Bellas Artes</t>
  </si>
  <si>
    <t>LU a DOM 09-00hs</t>
  </si>
  <si>
    <t>Ver atardecer desde su Azotea</t>
  </si>
  <si>
    <t>Estacion Atocha</t>
  </si>
  <si>
    <t>ver Jardin Tropical</t>
  </si>
  <si>
    <t>Puerta Cerrada</t>
  </si>
  <si>
    <t>Museo del Prado</t>
  </si>
  <si>
    <t>LU a SAB 10-20hs // DOM 10 a 19hs</t>
  </si>
  <si>
    <t>GRATIS de LU a SAB 18-20hs // DOM 17-19hs</t>
  </si>
  <si>
    <t>Calle Cuchilleros (Arco)</t>
  </si>
  <si>
    <t>Paseo del Prado (calle)</t>
  </si>
  <si>
    <t>Mercado San Miguel</t>
  </si>
  <si>
    <t>Museo Reina Sofia</t>
  </si>
  <si>
    <t>LU 10-21hs // MIER a SAB 10-21hs (Martes cerrado)</t>
  </si>
  <si>
    <t>GRATIS de LU 19-21hs // MIER a SAB 19-21hs // DOM 13.30-19hs</t>
  </si>
  <si>
    <t>Plaza de la Villa</t>
  </si>
  <si>
    <t>Museo Thyssen</t>
  </si>
  <si>
    <t>LU 12-16hs // MAR a DOM 10-19hs</t>
  </si>
  <si>
    <t>GRATIS LU 12-16hs</t>
  </si>
  <si>
    <t>Atentado Anarquista</t>
  </si>
  <si>
    <t>S.Bernabeu</t>
  </si>
  <si>
    <t>Pago</t>
  </si>
  <si>
    <t>Catedral Almudena</t>
  </si>
  <si>
    <t>Wanda Metropolitano</t>
  </si>
  <si>
    <t>Palacio Real</t>
  </si>
  <si>
    <t>Mercado Frutas/Verduras</t>
  </si>
  <si>
    <t>Cualquiera de ellos</t>
  </si>
  <si>
    <t>Plaza Oriente</t>
  </si>
  <si>
    <t>Mercado de San Miguel</t>
  </si>
  <si>
    <t>Teatro Real</t>
  </si>
  <si>
    <t>La Gran Via</t>
  </si>
  <si>
    <t>Compras y mas comprassssss</t>
  </si>
  <si>
    <t>Jardines Reales</t>
  </si>
  <si>
    <t>Plaza España</t>
  </si>
  <si>
    <t>ver Don Quijote y Sancho Panza</t>
  </si>
  <si>
    <t>Restaurante +Antiguo</t>
  </si>
  <si>
    <t>Fuente de Cibeles</t>
  </si>
  <si>
    <t>Posada del Peine</t>
  </si>
  <si>
    <t>Palacio de Cristal</t>
  </si>
  <si>
    <t>Calle del Codo</t>
  </si>
  <si>
    <t>Calle Serrano / Calle Preciados</t>
  </si>
  <si>
    <t>Bakery House</t>
  </si>
  <si>
    <t>Plaza Colon</t>
  </si>
  <si>
    <t>Ruinas Iglesia Sta Maria</t>
  </si>
  <si>
    <t>Palacio de Correos</t>
  </si>
  <si>
    <t>Acueducto Romano</t>
  </si>
  <si>
    <t>Catedral de la Almudena (Cupula.Museo)</t>
  </si>
  <si>
    <t>LU a SAB 10-14.30hs</t>
  </si>
  <si>
    <t>Catedral es GRATIS (LU a DOM 09-20.30hs) // Cripta es GRATIS (LU a DOM 10-20hs)--&gt; Donativo 1 euro</t>
  </si>
  <si>
    <t>Bellas Artes</t>
  </si>
  <si>
    <t>Torres Kio/Cuatro Torres Chamantin</t>
  </si>
  <si>
    <t>Congreso Diputados</t>
  </si>
  <si>
    <t>Casa de Campo (Parque Enorme)</t>
  </si>
  <si>
    <t>Telesferico</t>
  </si>
  <si>
    <t>Fuente Cibeles</t>
  </si>
  <si>
    <t>Estatua Leones</t>
  </si>
  <si>
    <t>Fuente Apolo</t>
  </si>
  <si>
    <t>Puerta de Alcala</t>
  </si>
  <si>
    <t>Plaza Dos de Mayo</t>
  </si>
  <si>
    <t>Pque del Retiro</t>
  </si>
  <si>
    <t>Puerta de Toledo</t>
  </si>
  <si>
    <t>Palacio Cristal</t>
  </si>
  <si>
    <t>Parque de Madrid Rio</t>
  </si>
  <si>
    <t>Puerta Alcala</t>
  </si>
  <si>
    <t>Barrio Malasaña/Chueca/La Latina/Lavapies/Las Letras</t>
  </si>
  <si>
    <t>ENTRADA PACK 3 Museos (Prado/Thyssen/Reina Sofia)</t>
  </si>
  <si>
    <t>Acropolis</t>
  </si>
  <si>
    <t>8 a 20 hs</t>
  </si>
  <si>
    <t>-Propileos
-Templo de Atenea Niké
-Partenon
-Erection
-Teatro de Dionisio
-Odeon de Herodes Atico
-</t>
  </si>
  <si>
    <t>Biblioteca de Adriano</t>
  </si>
  <si>
    <t>Ágora Antigua y su museo</t>
  </si>
  <si>
    <t>Ágora Romana</t>
  </si>
  <si>
    <t>Kerameikos y su museo</t>
  </si>
  <si>
    <t>Liceo (Lykeion)</t>
  </si>
  <si>
    <t>Templo de Zeus Olimpico</t>
  </si>
  <si>
    <t>Arco de Adriano</t>
  </si>
  <si>
    <t>Paseo por barrio Plaka</t>
  </si>
  <si>
    <t>Barrio lleno de tiendas, restaurantes, etc</t>
  </si>
  <si>
    <t>Plaza Sintagma</t>
  </si>
  <si>
    <t>Plaza Monastiraki</t>
  </si>
  <si>
    <t>Plaza Kotzia</t>
  </si>
  <si>
    <t>Cementerio S.IX ac</t>
  </si>
  <si>
    <t>Iglesia de Panagia Kapnikarea</t>
  </si>
  <si>
    <t>s/calle Ermou que va desde Pza Sintagma a Pza Monastiraki</t>
  </si>
  <si>
    <t>Colina de Filopapos</t>
  </si>
  <si>
    <t>Linda vista de la Cdad y de la Acropolis</t>
  </si>
  <si>
    <t>Estadio Panatenaiko</t>
  </si>
  <si>
    <t>Construido sobre el antiguo estadio. Se celebraron las 1eras olimpiadas modernas</t>
  </si>
  <si>
    <t>Jardines Nacionales</t>
  </si>
  <si>
    <t>Museo Arqueologico Nacional</t>
  </si>
  <si>
    <t>Museo Benaki</t>
  </si>
  <si>
    <t>Jueves gratis</t>
  </si>
  <si>
    <t>Monte Licabeto</t>
  </si>
  <si>
    <t>Street Art</t>
  </si>
  <si>
    <t>Calles Gazi y Exarchia. Existe tour a 15eu</t>
  </si>
  <si>
    <t>Catedral Metropolitana de Atenas</t>
  </si>
  <si>
    <t>En Plaka- Plaza Mitropoli</t>
  </si>
  <si>
    <t>Mercado de las Pulgas</t>
  </si>
  <si>
    <t>Al lado Monastiraki</t>
  </si>
  <si>
    <t>Paseo por barrio Kolonaki</t>
  </si>
  <si>
    <t>La zona mas chic de Atenas</t>
  </si>
  <si>
    <t>Tomar algo en Calle Minisikleous</t>
  </si>
  <si>
    <t>Barrio Anafiotika</t>
  </si>
  <si>
    <t>Paseo por barrio Anafiotika</t>
  </si>
  <si>
    <t>Muchas escaleras y lo mejor esta al final</t>
  </si>
  <si>
    <t>Paseo por Calle Evripidou</t>
  </si>
  <si>
    <t>Llena de tiendas de especias</t>
  </si>
  <si>
    <t>Free Tour Mitologico (Civitatis)</t>
  </si>
  <si>
    <t>De noche</t>
  </si>
  <si>
    <t>Tour Propio (? Filosofico</t>
  </si>
  <si>
    <t>Comprende algunos lugares en la base de la Acropolis/Academia Platon/Liceo Aristoteles</t>
  </si>
  <si>
    <t>A for Athens Hotel</t>
  </si>
  <si>
    <t>Ir a la terraza del hotel para tomar algo con buena vista de la Acropolis</t>
  </si>
  <si>
    <t>Gastronomia</t>
  </si>
  <si>
    <t>Falafellas</t>
  </si>
  <si>
    <t>Falafel 3,8eu // Meatballs 4,8eu</t>
  </si>
  <si>
    <t>Quick Pitta</t>
  </si>
  <si>
    <t>Plato de carne mixta a 16eu paa compartir entre 2</t>
  </si>
  <si>
    <t>Bairaktaris</t>
  </si>
  <si>
    <t>En plaza Monastiraki. Gyros (simil shawarma)</t>
  </si>
  <si>
    <t>Panaderia Ariston</t>
  </si>
  <si>
    <t>Probar la tarta de espinacas con queso en fetas. Cerca plaza Sintagma</t>
  </si>
  <si>
    <t>AthenStyle Hostel</t>
  </si>
  <si>
    <t>18 a 19 hs</t>
  </si>
  <si>
    <t>Happy Hour 2x1 Cerveza. Terraza del hostel con vista a la Acropolis</t>
  </si>
  <si>
    <t>Barrio Psiri</t>
  </si>
  <si>
    <t>Al lado de Monastiraki</t>
  </si>
  <si>
    <t>Marzo/Abril 2022</t>
  </si>
  <si>
    <t>MADRID-ROMA</t>
  </si>
  <si>
    <t>ROMA</t>
  </si>
  <si>
    <t>Vaticano - Trastevere</t>
  </si>
  <si>
    <t>Coliseo-Foro Romano</t>
  </si>
  <si>
    <t>Piazzas-Panteon</t>
  </si>
  <si>
    <t>MADRID-BS AS</t>
  </si>
  <si>
    <t>Llegada a BS AS</t>
  </si>
  <si>
    <t>MADRID</t>
  </si>
  <si>
    <t>TOLEDO</t>
  </si>
  <si>
    <t>BARCELONA</t>
  </si>
  <si>
    <t>ROMA-ATENAS</t>
  </si>
  <si>
    <t>ATENAS</t>
  </si>
  <si>
    <t>SANTORINI</t>
  </si>
  <si>
    <t>ROMA-FLORENCIA</t>
  </si>
  <si>
    <t>FLORENCIA</t>
  </si>
  <si>
    <t>Ryanair</t>
  </si>
  <si>
    <t>Ryanair - 17.55hs a 20.30hs</t>
  </si>
  <si>
    <t>Tramo</t>
  </si>
  <si>
    <t>Aerolinea</t>
  </si>
  <si>
    <t>Obserbaciones</t>
  </si>
  <si>
    <t>Monto/pers</t>
  </si>
  <si>
    <t>Ryanair - 18.05hs a 21.10hs</t>
  </si>
  <si>
    <t>ATENAS-SANTO</t>
  </si>
  <si>
    <t>Aegean</t>
  </si>
  <si>
    <t>ATENAS-SANTORINI</t>
  </si>
  <si>
    <t>Incluye carryon + mochila</t>
  </si>
  <si>
    <t>Incluye carryon (8kg) + mochila</t>
  </si>
  <si>
    <t>SANTO-ROMA</t>
  </si>
  <si>
    <t>Italo/TrenItalia</t>
  </si>
  <si>
    <t>Aegean - 7hs a 9.35hs</t>
  </si>
  <si>
    <t>Tren - 11.35hs a 13.10hs</t>
  </si>
  <si>
    <t>Viaje Aerop-Termini (tren cada 30 min. Tiempo viaje 35min)</t>
  </si>
  <si>
    <t>PISA</t>
  </si>
  <si>
    <t>CINQUETERRE</t>
  </si>
  <si>
    <t>FLORENCIA-LA SPEZIA</t>
  </si>
  <si>
    <t>LA SPEZIA-MILAN</t>
  </si>
  <si>
    <t>Aegean - 10.10hs a 10.55hs</t>
  </si>
  <si>
    <t>MILAN-BARCELONA</t>
  </si>
  <si>
    <t>BARCELONA-MADRID</t>
  </si>
  <si>
    <t>FLORECIA-LA SPEZIA</t>
  </si>
  <si>
    <t>TrenItalia</t>
  </si>
  <si>
    <t>3hs de viaje aprox</t>
  </si>
  <si>
    <t>Tren</t>
  </si>
  <si>
    <t>TrenItalia - 6.19hs a 9.50hs</t>
  </si>
  <si>
    <t>3.30hs de viaje aprox</t>
  </si>
  <si>
    <t>8hs de viaje aprox</t>
  </si>
  <si>
    <t>Alsa (Bus)</t>
  </si>
  <si>
    <t>BARCA-MADRID (23.59hs)</t>
  </si>
  <si>
    <t>DÍA</t>
  </si>
  <si>
    <t>ACTIVIDAD</t>
  </si>
  <si>
    <t>QUE VER</t>
  </si>
  <si>
    <t>UBICACIÓN</t>
  </si>
  <si>
    <t>TRANSPORTE</t>
  </si>
  <si>
    <t>COSTO</t>
  </si>
  <si>
    <t>COMENTARIO</t>
  </si>
  <si>
    <t>DATO MISIA</t>
  </si>
  <si>
    <t>1-PLAZA ESPAÑA</t>
  </si>
  <si>
    <t>A-Centro Comercial las Arena
b-Campaniles-Torres Venecianas
C-Fuente Magica Montjuic
D-Museo de Arte de Catalunya-Palacio Real
E-Castillo de Montjuic
f- Pueblo Español
G-Anillo Olimpico Montjuic
H-Jardin Botanico (?)</t>
  </si>
  <si>
    <t>1-En la parte baja del Montjuic</t>
  </si>
  <si>
    <t>METRO ESPANYA 1 Y 2</t>
  </si>
  <si>
    <t>a- Sin costo entrando por el centro comercial
e-15 EU</t>
  </si>
  <si>
    <t>a-VISTA 360 DE LA CIUDAD
c-entre plaza ESPAÑA Y MUSEO DE CATALUNYA
d-situada en monte MONTJUIC
e-caminando o teleférico</t>
  </si>
  <si>
    <t>2-PLAZA CATALUNYA</t>
  </si>
  <si>
    <t>A-Centro Comercial
b- Catedral Barcelona- Santa Eulalia</t>
  </si>
  <si>
    <t>a-CENTRO DE BARCELONA
b-PLA DE LA SEU, 3</t>
  </si>
  <si>
    <t>b-sin costo-terrasa 3 EUR</t>
  </si>
  <si>
    <t>b-DE 8.30 a 12.30</t>
  </si>
  <si>
    <t>3-SAGRADA FAMILIA</t>
  </si>
  <si>
    <t>Templo gótico, obra de Gaudí</t>
  </si>
  <si>
    <t>Marina 41</t>
  </si>
  <si>
    <t>METRO SAGRADA FAMILIA 2 Y 5</t>
  </si>
  <si>
    <t>DE 9 A 20HS</t>
  </si>
  <si>
    <t>15 EU ENTRADA-CON GUIA 19</t>
  </si>
  <si>
    <t>4-CASA BATLÓ</t>
  </si>
  <si>
    <t>Modernismo</t>
  </si>
  <si>
    <t>Passeig de Gracia 43</t>
  </si>
  <si>
    <t>METRO PASSEIG D GRACIAS 2,3,4</t>
  </si>
  <si>
    <t>DE 9 A 21</t>
  </si>
  <si>
    <t>24 EUR ENTRADA
CASA DE LOS PINCHOS, COMER BARATO</t>
  </si>
  <si>
    <t>5-CASA MILÁ-LA PEDRERA</t>
  </si>
  <si>
    <t>Passeig de Gracia 92</t>
  </si>
  <si>
    <t>METRO Diagonal, líneas 3 y 5</t>
  </si>
  <si>
    <t>DE 9 A 20.30HS</t>
  </si>
  <si>
    <t>22 A 24 EUR Terraza</t>
  </si>
  <si>
    <t>6-PASEO DE GRACIA</t>
  </si>
  <si>
    <t>Centro Comercial</t>
  </si>
  <si>
    <t>Grandes Marcas</t>
  </si>
  <si>
    <t>1-MERCADO DE LA BOQUERIA</t>
  </si>
  <si>
    <t>Mercado Municipal- Gastronomía</t>
  </si>
  <si>
    <t>La Rambla 91</t>
  </si>
  <si>
    <t>Enfrente del Barrio Gotico</t>
  </si>
  <si>
    <t>2-BARRIO GÓTICO</t>
  </si>
  <si>
    <t>a- Plaza Sant Jaume (Ayuntamiento y palacio)
b-Plaza Real junto a las ramblas
c- Plaza del Rey
d-Puente del Obispo</t>
  </si>
  <si>
    <t>Plaza Sant Jaume</t>
  </si>
  <si>
    <t>METRO JAUME 1, linea 4</t>
  </si>
  <si>
    <t>Mas antiguo de la ciudad
En el puente se pide deseo/ Foto mas popular</t>
  </si>
  <si>
    <t>Audio guia play on tour-Gratis app</t>
  </si>
  <si>
    <t>3-LA RAMBLA</t>
  </si>
  <si>
    <t>Paseo de 1,3 KM conecta Plaza Catalunya y
El puerto de la ciudad</t>
  </si>
  <si>
    <t>Entre plaza Catalunya y la costa de Barcelona</t>
  </si>
  <si>
    <t>Conecta el centro de la Ciudad.</t>
  </si>
  <si>
    <t>4-SANTA MARIA DEL PI o PINO</t>
  </si>
  <si>
    <t>Templo de estilo Gótico años 1453</t>
  </si>
  <si>
    <t xml:space="preserve">Cardenal Casañas </t>
  </si>
  <si>
    <t>5-SANTA MARIA DEL MAR</t>
  </si>
  <si>
    <t>Pla de La Seu</t>
  </si>
  <si>
    <t>GRATIS</t>
  </si>
  <si>
    <t>Construccion de 1329</t>
  </si>
  <si>
    <t>BAR RODRIGO,COMIDA LA PASO BARATO</t>
  </si>
  <si>
    <t>6-MUSEO DE PICASSO</t>
  </si>
  <si>
    <t>Montcada 15, 23</t>
  </si>
  <si>
    <t>Arc de Triomf, línea 1,3, Jaume I, línea 4.</t>
  </si>
  <si>
    <t>15 EUR-
JUEVES 18HS GRATIS</t>
  </si>
  <si>
    <t>Ver Articket entrada</t>
  </si>
  <si>
    <t>7-PARQUE GUELL</t>
  </si>
  <si>
    <t>Obras de Gaudí</t>
  </si>
  <si>
    <t>Patrimonio de la Humanidad</t>
  </si>
  <si>
    <t>8-PARQUE DE LA CIUDADELA</t>
  </si>
  <si>
    <t>9-ARCO DEL TRIUNFO</t>
  </si>
  <si>
    <t>ESTADIO DE BARCELONA</t>
  </si>
  <si>
    <t>MESSI</t>
  </si>
  <si>
    <t xml:space="preserve"> Palau Reial, Maria Cristina y Les Corts</t>
  </si>
  <si>
    <t>DE 10 A 20HS</t>
  </si>
  <si>
    <t>LA BARCELONETTA</t>
  </si>
  <si>
    <t>PLAYAA!!!!!!</t>
  </si>
  <si>
    <t>Junto al mar, distrito de Port Vell</t>
  </si>
  <si>
    <t>Playa mas conocida junto con la de S SEBASTIAN</t>
  </si>
  <si>
    <t>Un atardecer en el Montjuic</t>
  </si>
  <si>
    <t>Otro en el Bunker del Carmel</t>
  </si>
  <si>
    <t>AGREGAR EN EL DIA 2 PARQUE DE LA CIUDADELA Y ARCO DEL TRIUNFO</t>
  </si>
  <si>
    <t>ROMA EN 3 DIAS</t>
  </si>
  <si>
    <t xml:space="preserve">https://www.enroma.com/que-ver-en-roma-en-tres-dias/ </t>
  </si>
  <si>
    <t>a-Obelisco Flaminio
b-Iglesia Santa Maria del Popolo
C-Iglesia Miracoli y Montesanto</t>
  </si>
  <si>
    <t>Norte de la Ciudad</t>
  </si>
  <si>
    <t xml:space="preserve">MetroFlaminio- 
Piazza del Popolo, 
Línea A. </t>
  </si>
  <si>
    <t>Sin Costo</t>
  </si>
  <si>
    <t xml:space="preserve">Metro Spagna, línea A (naranja). </t>
  </si>
  <si>
    <t>Piazza de la Rotonda entre la Fontana y
La piazza Navona</t>
  </si>
  <si>
    <t xml:space="preserve">Metro: Barberini, línea A (naranja). </t>
  </si>
  <si>
    <t>3 Fuentes
a-Fuente de los 4 rios
b-Fuente del Moro
c- Fuente de Neptuno
d- Palacio Pamphili
E-Iglesia Santa Agnes</t>
  </si>
  <si>
    <t xml:space="preserve">Metro Barberini, línea A (naranja) </t>
  </si>
  <si>
    <t>5-Coliseo</t>
  </si>
  <si>
    <t>a-Coliseo
b-Foro Romano
c-Arco de Constantino
d-Palatino</t>
  </si>
  <si>
    <t>Piazza del Colosseo 00184</t>
  </si>
  <si>
    <t xml:space="preserve">Metro Colosseo, línea B. </t>
  </si>
  <si>
    <t>16 EUR</t>
  </si>
  <si>
    <t>Ir temprano
Entrada Combinada con Foro y el
Palatino(museo) (Palacio Domus Flavia; casa de Livia, Augusto)
Mejores vistas del Coliseo</t>
  </si>
  <si>
    <t>De 8.30 a 19hs</t>
  </si>
  <si>
    <t>6-Piazza Venezia</t>
  </si>
  <si>
    <t>Sin costo
Terraza 10 EUR</t>
  </si>
  <si>
    <t>Donde Mussolini dio el discurso
 Anunciando la Guerra
Saliendo del Foro esta la plaza</t>
  </si>
  <si>
    <t>De 9.30 a 19.30</t>
  </si>
  <si>
    <t>7-Circo Maximo</t>
  </si>
  <si>
    <t>Solo queda el hueco de lo que fue,
Explanada que conserva la forma</t>
  </si>
  <si>
    <t>Via del Circo Massimo</t>
  </si>
  <si>
    <t>Circo mas grande de Roma
A 277 mts del Palatino</t>
  </si>
  <si>
    <t>8-Teatro Marcelo</t>
  </si>
  <si>
    <t>9-Campidoglio</t>
  </si>
  <si>
    <t xml:space="preserve">Roma </t>
  </si>
  <si>
    <t>Vaticano</t>
  </si>
  <si>
    <t>Viale Vaticano 51</t>
  </si>
  <si>
    <t>Metro: Cipro-
Musei Vaticani, 
Línea A (naranja)</t>
  </si>
  <si>
    <t>Del Aeropuerto a la Ciudad en Metro</t>
  </si>
  <si>
    <t>Casa de Correo
Edificio mas antiguo
Estatua de Carlos III
Oso y Madroño
Kilometro Cero</t>
  </si>
  <si>
    <t>Centro de Madrid</t>
  </si>
  <si>
    <t>MetroSol, líneas 1, 2 y 3.</t>
  </si>
  <si>
    <t>Sin costo</t>
  </si>
  <si>
    <t>Paseo del Prado</t>
  </si>
  <si>
    <t xml:space="preserve">Museo Reina Sofia
Museo del Prado
Museo Bornemisza
Fuente de Neptuno
Fuente de Apolo
Plaza de Cibeles
Fuente de Cibeles
Plaza de la Lealtad
Estacion Atocha
</t>
  </si>
  <si>
    <t>Fuente Cibeles donde festeja el RM
Abastecia de agua a Madrid
Museo del Prado de 15 a 25 EUR de 18 a 20hs S/C
Museo RS:  S/C L y Mier a Sab de 19 a 21hs sino 10E
Martes Cerrado</t>
  </si>
  <si>
    <t>Parque del Retiro</t>
  </si>
  <si>
    <t>Palacio de Cristal
Estanque
Monumento Alfonso XII</t>
  </si>
  <si>
    <t>Plaza Independencia</t>
  </si>
  <si>
    <t>Calle Alcala, Plaza Indep.</t>
  </si>
  <si>
    <t xml:space="preserve">Metro Retiro, línea 2. </t>
  </si>
  <si>
    <t>Puerta Real, entrada a la Ciudad</t>
  </si>
  <si>
    <t xml:space="preserve">Estatua de felipe III
Casa de la Panaderia
Arco de Cuchilleros: </t>
  </si>
  <si>
    <t>A metros de Puerta del Sol y Palacio real</t>
  </si>
  <si>
    <t xml:space="preserve">Metro Sol, líneas 1, 2 y 3. </t>
  </si>
  <si>
    <t>b)Edificio mas antiguo
c)Arco acceso a las 9 puertas de la plaza</t>
  </si>
  <si>
    <t>Sede del Ayuntamiento</t>
  </si>
  <si>
    <t>Catedral de Almudema</t>
  </si>
  <si>
    <t>Plaza de Almudena</t>
  </si>
  <si>
    <t xml:space="preserve">Metro Ópera, líneas 2 y 5. </t>
  </si>
  <si>
    <t>Sin costo
Museo y Cupula 6EUR</t>
  </si>
  <si>
    <t>Salones Oficiales
Almeria Real
Farmacia Real</t>
  </si>
  <si>
    <t>Calle Bailen
Plaza de oriente</t>
  </si>
  <si>
    <t>Metro Ópera, líneas 2 y 5.</t>
  </si>
  <si>
    <t>10 a 16 EUR</t>
  </si>
  <si>
    <t>10 a 20hs</t>
  </si>
  <si>
    <t>Jardines de Sabatini</t>
  </si>
  <si>
    <t>Jardines del Palacio</t>
  </si>
  <si>
    <t>Calle Bailen 2</t>
  </si>
  <si>
    <t xml:space="preserve"> Metro Ópera (líneas 2 y 5) y Sol (líneas 1, 2 y 3). </t>
  </si>
  <si>
    <t>Jardines del Moro</t>
  </si>
  <si>
    <t>Jardines y estatuas de la Reina</t>
  </si>
  <si>
    <t>Al pie del Palacio Real junto a la Plaza España</t>
  </si>
  <si>
    <t xml:space="preserve">Plaza de Oriente </t>
  </si>
  <si>
    <t>Plaza y Opera de Madrid
Casino y cine
Metropolis
Telefonica</t>
  </si>
  <si>
    <t xml:space="preserve">Junto al Palacio Real </t>
  </si>
  <si>
    <t xml:space="preserve">Metro  Ópera, líneas 2 y 5. </t>
  </si>
  <si>
    <t>Todo lo mencionado en la Gran Via</t>
  </si>
  <si>
    <t>Gran Via</t>
  </si>
  <si>
    <t>Edificio Metropolis
Edificio Carrion cartel de Scheweppes
Plaza Callao</t>
  </si>
  <si>
    <t>A 300 mts Puerta del Sol al norte</t>
  </si>
  <si>
    <t xml:space="preserve"> Gran Vía, líneas 1 y 5; Callao, líneas 3 y 5.</t>
  </si>
  <si>
    <t>Calle mas Famosa</t>
  </si>
  <si>
    <t>Torre de Madrid
Edificio España
Casa Gallardo
Monumento a M. Cervantes</t>
  </si>
  <si>
    <t>Entre Gran Via y Princesa</t>
  </si>
  <si>
    <t xml:space="preserve">Metro Plaza de España, líneas 3 y 10 </t>
  </si>
  <si>
    <t>Regalo de Egipto a España</t>
  </si>
  <si>
    <t>Parque de la Montaña</t>
  </si>
  <si>
    <t xml:space="preserve">Metro Plaza de España, líneas 3 y 10. </t>
  </si>
  <si>
    <t xml:space="preserve">Martes a Domingos 10:00 a 20:00 horas. </t>
  </si>
  <si>
    <t>AGREGAR BARRIO LAS LETRAS</t>
  </si>
  <si>
    <t>TABLAO Y TAPAS</t>
  </si>
  <si>
    <t xml:space="preserve">NOCHES </t>
  </si>
  <si>
    <t>HOSPEDAJE</t>
  </si>
  <si>
    <t>BOOKING</t>
  </si>
  <si>
    <t>AIRBNB</t>
  </si>
  <si>
    <t>LA SPEZIA</t>
  </si>
  <si>
    <t>SALERNO</t>
  </si>
  <si>
    <t>NAPOLES</t>
  </si>
  <si>
    <t>AEROP</t>
  </si>
  <si>
    <t>DURACION</t>
  </si>
  <si>
    <t xml:space="preserve">TREN </t>
  </si>
  <si>
    <t>30 MIN</t>
  </si>
  <si>
    <t>13 EUR</t>
  </si>
  <si>
    <t>COMO LLEGAR DESDE MADRID</t>
  </si>
  <si>
    <t xml:space="preserve">BUS </t>
  </si>
  <si>
    <t>60 MIN</t>
  </si>
  <si>
    <t>6 EUR</t>
  </si>
  <si>
    <t>LUGARES PARA COMER</t>
  </si>
  <si>
    <t>77KM</t>
  </si>
  <si>
    <t>CAFE DEL FIN BUENO Y BARATO</t>
  </si>
  <si>
    <t>CERVECERIA EL TREBOL</t>
  </si>
  <si>
    <t>CATEDRAL DE TOLEDO SANTA MARIA (GÓTICA)</t>
  </si>
  <si>
    <t>PULSERA TURISTICA</t>
  </si>
  <si>
    <t>10 EUR</t>
  </si>
  <si>
    <t>LAS QUE MARQUE Y OTRAS MAS</t>
  </si>
  <si>
    <t>PALACIO DE ALCÁZAR-MUSEO DEL EJERCITO</t>
  </si>
  <si>
    <t>TIENDAS DE ESPADAS</t>
  </si>
  <si>
    <t>PUERTA NUEVA DE BISAGRA. ENTRADA AL CASCO HISTÓRICO</t>
  </si>
  <si>
    <t>PUERTA DEL SOL</t>
  </si>
  <si>
    <t>AYUNTAMIENTO</t>
  </si>
  <si>
    <t>BARRIO JUDÍO</t>
  </si>
  <si>
    <t>SINAGOGA SANTA MARIA LA BLANCA -SE PUEDE ENTRAR</t>
  </si>
  <si>
    <t>ME GUSTO</t>
  </si>
  <si>
    <t>MONASTERIO DE SAN JUAN DE LOS REYES</t>
  </si>
  <si>
    <t>VER COSTO DE LA ENTRADA</t>
  </si>
  <si>
    <t>PUENTE DE SAN CRISTOBAL</t>
  </si>
  <si>
    <t>PUERTA DE ALARCONES</t>
  </si>
  <si>
    <t>PUERTA DE ALFONSO VI</t>
  </si>
  <si>
    <t>PLAZA DE ZOCODOVER</t>
  </si>
  <si>
    <t>MONUMENTO MIGUEL CERVANTES</t>
  </si>
  <si>
    <t>IGLESIA DE JESUITAS</t>
  </si>
  <si>
    <t>MIRADOR DEL VALLE</t>
  </si>
  <si>
    <t>MEZQUITA DE CRISTO DE LA LUZ</t>
  </si>
  <si>
    <t>IGLESIA DE SANTO TOME</t>
  </si>
  <si>
    <t>IGLESIA DEL SALVADOR</t>
  </si>
  <si>
    <t>COLEGIO DE DONCELLAS NOBLES</t>
  </si>
  <si>
    <t>Habitación doble exterior baño privado cerca del Coliseo</t>
  </si>
  <si>
    <t>37 - 221</t>
  </si>
  <si>
    <t>Centro Roma Termini PrivateBaño Tranquilo Mejor Precio</t>
  </si>
  <si>
    <t>39 - 244</t>
  </si>
  <si>
    <t>Cama de matrimonio francesa Baño en suite Coliseo/Termini</t>
  </si>
  <si>
    <t>40 - 232</t>
  </si>
  <si>
    <t>44- 240</t>
  </si>
  <si>
    <t>habitación doble santa maria maggiore</t>
  </si>
  <si>
    <t>CASA DE HUÉSPEDES DE GIANNI ROMA CERCA DE ROMA TERMINI</t>
  </si>
  <si>
    <t>45 - 239</t>
  </si>
  <si>
    <t>34 - 187</t>
  </si>
  <si>
    <t>Habitación doble 2</t>
  </si>
  <si>
    <t>Milan Centrale-Aeropuerto</t>
  </si>
  <si>
    <t>Terravision/Autostradale/Orio Shuttle</t>
  </si>
  <si>
    <t>En Terravision se puede reservar online</t>
  </si>
  <si>
    <t>Ryanair - 19.05hs a 20.40hs</t>
  </si>
  <si>
    <t>Iglesia San Lorenzo - Paolo - 196 - 38/noche</t>
  </si>
  <si>
    <t>Unidad 1 en Florencia, con baño privado al aire libre - Mian - 163 - 40/noche</t>
  </si>
  <si>
    <t>Castel Saint' Angelo</t>
  </si>
  <si>
    <t>a-Puente Saint'Angelo
b-Castillo Saint'Angelo
c-Corte Suprema di Cassazione</t>
  </si>
  <si>
    <t xml:space="preserve">a-Plaza San Pedro
b-Basilica San Pedro
c-Museo Vaticano (C.Sixtina)
</t>
  </si>
  <si>
    <t>Trastevere</t>
  </si>
  <si>
    <t>a-Porta Portese
b-Basilica Santa Maria Trastevere
c-Convento di Sta Maria della Scala
d-Tiempietto di Bramante
e-Fontana dellÁcqua Paola
f-Terrazza del Gianicolo</t>
  </si>
  <si>
    <t>Puente Porta Portese y camino a Vaticano</t>
  </si>
  <si>
    <t>Colectivo</t>
  </si>
  <si>
    <t>De 8 a 14 hs aprox</t>
  </si>
  <si>
    <t>36 EUR</t>
  </si>
  <si>
    <t>DOMINGO CERRADO
2 a 3 hs Museos
*Basilica gratis
*Cupula (a pie - 8 EUR)(ascensor- 10 EUR)
*Museo Vaticano 17 EUR - c/audioguia 24 EUR + reserva 4EUR
Recomiendan dia de semana 13hs - Evitas demasiada fila</t>
  </si>
  <si>
    <t>12,50 EUR</t>
  </si>
  <si>
    <t>ZN</t>
  </si>
  <si>
    <t>Zona</t>
  </si>
  <si>
    <t>CENTRO</t>
  </si>
  <si>
    <t>ZS</t>
  </si>
  <si>
    <t>Lago Di Torre Argentina</t>
  </si>
  <si>
    <t>Foro Imperiali</t>
  </si>
  <si>
    <t>Mercado Trajano</t>
  </si>
  <si>
    <t>Templo Portuno y Hercules Victor</t>
  </si>
  <si>
    <t>Bocca della Verita</t>
  </si>
  <si>
    <t>Archibasilica de San Juan Letran</t>
  </si>
  <si>
    <t>Escalera Santa</t>
  </si>
  <si>
    <t>Primera sede del Papa. Vivio Constantino. Trajo las escaleras Santas, las que subio Jesus en el palacio de Poncio Pilatos para recibir veredicto</t>
  </si>
  <si>
    <t>Palacio, Monumento y Plaza Honor
 al 1er Rey de Italia Unificada (Vittorio Emanuele II)</t>
  </si>
  <si>
    <t>a-Museo capitolino
b-Estatua Luperca</t>
  </si>
  <si>
    <t>Iglesias</t>
  </si>
  <si>
    <t>a-Sta Maria Maggiore (Termini)
b-Sta Maria della Victoria (Derecha Fontana)
c-San Pietro in Vincoli (Coliseo)
d-Sta Maria in Trastevere</t>
  </si>
  <si>
    <t>Piazza del Popolo</t>
  </si>
  <si>
    <t>Piazza de España</t>
  </si>
  <si>
    <t>a-Ruinas
b-Basilica Sant'Andrea della Valle</t>
  </si>
  <si>
    <t>a-Oculo
b-Sta Maria Sopra Minerva</t>
  </si>
  <si>
    <t xml:space="preserve">Panteon de Agripa </t>
  </si>
  <si>
    <t>Templo de Adriano</t>
  </si>
  <si>
    <t>a-Ruinas Templo
b-Chiesa Sant' Ignacio Loyola
c-Columna Marco Aurelio</t>
  </si>
  <si>
    <t>Chiesa Barroca</t>
  </si>
  <si>
    <t>Fontana Di Trevi</t>
  </si>
  <si>
    <t>a-Fontana
b-Palazzo Quirinale</t>
  </si>
  <si>
    <t>A tirar la monedaaaaaa</t>
  </si>
  <si>
    <t>Calle/Zona para ir de compras</t>
  </si>
  <si>
    <t>a-Via de Condotti
b-Via Frattina
c- Via de Bauino
d-Fontana de Barcaccia
e-Escalinata</t>
  </si>
  <si>
    <t>a-Museo/galleria Borghese
b-Giardino V.Borghese
c-Terrazza del Pincio</t>
  </si>
  <si>
    <t>a-Columna Trajana</t>
  </si>
  <si>
    <t>a-Mercado Trajano</t>
  </si>
  <si>
    <t>a-Teatro
b-Portico de Octavia
c-Sinagoga Roma</t>
  </si>
  <si>
    <t>Atardeceres</t>
  </si>
  <si>
    <t>a-Terraza del Pincio (Piazza Navona)
b-Arriba Escalinatas Piazza Spagna
c-Piazza del Colosseo (Arco Constantino - Coliseo)
d-Ponte Umberto I (Vaticano fondo)
e-Giardino degli Aranci (Trastevere)
f-Piazza San Pietro (Vaticano)</t>
  </si>
  <si>
    <t>Lungotevere Castello, 50 - 00193 ROMA</t>
  </si>
  <si>
    <t>Lunes a Sabado
de 9 a 18hs
(ult entrada 16hs)</t>
  </si>
  <si>
    <t>Martes a Domingo de 9 a 19.30 hs
(ult entrada 18.30hs)</t>
  </si>
  <si>
    <t>15 EUR</t>
  </si>
  <si>
    <t>Martes a Domingo de 9 a 19 hs
(ult entrada 17.45hs)</t>
  </si>
  <si>
    <t>LUNES CERRADO
Comprar entradas y reserva Online
Las visitas tienen un maximo de 1.30 hs
**Roma Pass**</t>
  </si>
  <si>
    <t>LUNES CERRADO
Las visitas tienen un maximo de 2 hs y es por turnos
**Roma Pass**</t>
  </si>
  <si>
    <t>Todos los dias
9 a 19 hs
(ult entrada 18.30 hs)</t>
  </si>
  <si>
    <t>Tumba de Reyes - Año 126 DC
RESERVA sabados, domingo y festivos.
Audioguia recorrido 35 min - 8.50 EUR</t>
  </si>
  <si>
    <t>Mausoleo de Augusto</t>
  </si>
  <si>
    <t>5 EUR</t>
  </si>
  <si>
    <t>Martes a Domingo
9 a 16 hs
(ult entrada 15 hs)</t>
  </si>
  <si>
    <t xml:space="preserve">LUNES CERRADO
Comprar entradas y reserva Online
Las visitas tienen un maximo de 50 min
</t>
  </si>
  <si>
    <t>26 EUR</t>
  </si>
  <si>
    <t>35/45 EUR</t>
  </si>
  <si>
    <t>Entrada gral (s/fast pass) / Entrada Gold, incluye todo</t>
  </si>
  <si>
    <t>Entrada gral de dia / Entrada Night Experience</t>
  </si>
  <si>
    <t>25/35 EUR</t>
  </si>
  <si>
    <t>35 EUR</t>
  </si>
  <si>
    <t>Estadio Santiago Bernabeu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</si>
</sst>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"/>
    <numFmt numFmtId="165" formatCode="[$USD]\ #,##0"/>
    <numFmt numFmtId="166" formatCode="&quot;$&quot;#,##0"/>
    <numFmt numFmtId="167" formatCode="#,##0\ &quot;€&quot;"/>
    <numFmt numFmtId="168" formatCode="_-[$USD]\ * #,##0.00_-;\-[$USD]\ * #,##0.00_-;_-[$USD]\ * &quot;-&quot;??_-;_-@_-"/>
    <numFmt numFmtId="169" formatCode="dd/mm/yyyy"/>
    <numFmt numFmtId="170" formatCode="h:mm:ss;@"/>
    <numFmt numFmtId="171" formatCode="[&lt;=9999999]###\-####;\(###&quot;) &quot;###\-####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indexed="18"/>
      <name val="Arial"/>
      <family val="2"/>
    </font>
    <font>
      <sz val="8"/>
      <color indexed="16"/>
      <name val="Arial Narrow"/>
      <family val="2"/>
    </font>
    <font>
      <sz val="8"/>
      <name val="Arial Narrow"/>
      <family val="2"/>
    </font>
    <font>
      <u/>
      <sz val="10"/>
      <color theme="10"/>
      <name val="Arial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sz val="8"/>
      <color rgb="FF333399"/>
      <name val="Arial Narrow"/>
      <family val="2"/>
    </font>
    <font>
      <sz val="8"/>
      <color rgb="FFCDCDCD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i/>
      <sz val="9"/>
      <name val="Arial Narrow"/>
      <family val="2"/>
    </font>
    <font>
      <b/>
      <i/>
      <sz val="9"/>
      <name val="Arial Narrow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50"/>
        <bgColor indexed="55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</fills>
  <borders count="40">
    <border>
      <left/>
      <right/>
      <top/>
      <bottom/>
      <diagonal/>
    </border>
    <border>
      <left/>
      <right/>
      <top style="medium">
        <color rgb="FF1F4E78"/>
      </top>
      <bottom/>
      <diagonal/>
    </border>
    <border>
      <left style="medium">
        <color rgb="FF1F4E78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1F4E78"/>
      </left>
      <right/>
      <top/>
      <bottom/>
      <diagonal/>
    </border>
    <border>
      <left style="thin">
        <color rgb="FF1F4E78"/>
      </left>
      <right/>
      <top/>
      <bottom/>
      <diagonal/>
    </border>
    <border>
      <left/>
      <right/>
      <top style="thin">
        <color rgb="FF1F4E78"/>
      </top>
      <bottom/>
      <diagonal/>
    </border>
    <border>
      <left style="medium">
        <color rgb="FF1F4E78"/>
      </left>
      <right/>
      <top style="thin">
        <color rgb="FF1F4E78"/>
      </top>
      <bottom/>
      <diagonal/>
    </border>
    <border>
      <left style="thin">
        <color rgb="FF1F4E78"/>
      </left>
      <right/>
      <top style="thin">
        <color rgb="FF1F4E78"/>
      </top>
      <bottom/>
      <diagonal/>
    </border>
    <border>
      <left style="medium">
        <color rgb="FF1F4E78"/>
      </left>
      <right/>
      <top/>
      <bottom style="medium">
        <color rgb="FF1F4E78"/>
      </bottom>
      <diagonal/>
    </border>
    <border>
      <left/>
      <right/>
      <top/>
      <bottom style="medium">
        <color rgb="FF1F4E78"/>
      </bottom>
      <diagonal/>
    </border>
    <border>
      <left style="thin">
        <color rgb="FF1F4E78"/>
      </left>
      <right/>
      <top/>
      <bottom style="medium">
        <color rgb="FF1F4E78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/>
      <right style="medium">
        <color rgb="FF000000"/>
      </right>
      <top style="thin">
        <color rgb="FF1F4E78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1F4E78"/>
      </top>
      <bottom style="thin">
        <color rgb="FFFFFFFF"/>
      </bottom>
      <diagonal/>
    </border>
    <border>
      <left style="medium">
        <color rgb="FF1F4E78"/>
      </left>
      <right/>
      <top style="medium">
        <color rgb="FF1F4E78"/>
      </top>
      <bottom style="thin">
        <color rgb="FFFFFFFF"/>
      </bottom>
      <diagonal/>
    </border>
    <border>
      <left/>
      <right style="medium">
        <color rgb="FF000000"/>
      </right>
      <top style="medium">
        <color rgb="FF1F4E78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1F4E7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1F4E78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thin">
        <color rgb="FF1F4E7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14">
    <xf numFmtId="0" fontId="0" fillId="0" borderId="0"/>
    <xf numFmtId="0" fontId="9" fillId="0" borderId="0" applyNumberFormat="0" applyFill="0" applyBorder="0" applyAlignment="0" applyProtection="0"/>
    <xf numFmtId="49" fontId="11" fillId="5" borderId="0" applyBorder="0" applyProtection="0">
      <alignment horizontal="left" vertical="top" wrapText="1"/>
    </xf>
    <xf numFmtId="49" fontId="10" fillId="0" borderId="0" applyFill="0" applyBorder="0" applyProtection="0">
      <alignment horizontal="left" vertical="top" wrapText="1"/>
    </xf>
    <xf numFmtId="49" fontId="10" fillId="0" borderId="0" applyFill="0" applyBorder="0" applyProtection="0">
      <alignment horizontal="left" vertical="top" wrapText="1"/>
    </xf>
    <xf numFmtId="0" fontId="2" fillId="0" borderId="0"/>
    <xf numFmtId="0" fontId="1" fillId="0" borderId="0"/>
    <xf numFmtId="0" fontId="22" fillId="0" borderId="0" applyNumberFormat="0" applyFill="0" applyBorder="0" applyAlignment="0" applyProtection="0"/>
    <xf numFmtId="0" fontId="31" fillId="0" borderId="0"/>
    <xf numFmtId="0" fontId="33" fillId="0" borderId="0">
      <alignment vertical="center"/>
    </xf>
    <xf numFmtId="0" fontId="33" fillId="0" borderId="0">
      <alignment horizontal="left" vertical="center" wrapText="1"/>
    </xf>
    <xf numFmtId="169" fontId="33" fillId="0" borderId="0">
      <alignment horizontal="left" vertical="center"/>
    </xf>
    <xf numFmtId="170" fontId="33" fillId="0" borderId="0">
      <alignment horizontal="left" vertical="center"/>
    </xf>
    <xf numFmtId="171" fontId="31" fillId="0" borderId="0" applyFill="0" applyBorder="0" applyAlignment="0"/>
  </cellStyleXfs>
  <cellXfs count="187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14" fontId="2" fillId="0" borderId="0" xfId="0" applyNumberFormat="1" applyFont="1" applyFill="1" applyBorder="1" applyAlignment="1"/>
    <xf numFmtId="0" fontId="2" fillId="0" borderId="0" xfId="0" applyFont="1" applyFill="1" applyBorder="1"/>
    <xf numFmtId="0" fontId="3" fillId="2" borderId="0" xfId="0" applyFont="1" applyFill="1"/>
    <xf numFmtId="0" fontId="2" fillId="2" borderId="0" xfId="0" applyFont="1" applyFill="1" applyBorder="1"/>
    <xf numFmtId="0" fontId="8" fillId="3" borderId="0" xfId="0" applyFont="1" applyFill="1" applyAlignment="1">
      <alignment wrapText="1"/>
    </xf>
    <xf numFmtId="49" fontId="4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left" vertical="center"/>
    </xf>
    <xf numFmtId="0" fontId="15" fillId="6" borderId="0" xfId="6" applyFont="1" applyFill="1" applyAlignment="1">
      <alignment horizontal="center" vertical="center" wrapText="1"/>
    </xf>
    <xf numFmtId="0" fontId="16" fillId="7" borderId="0" xfId="6" applyFont="1" applyFill="1" applyAlignment="1">
      <alignment horizontal="center" vertical="center" wrapText="1"/>
    </xf>
    <xf numFmtId="0" fontId="17" fillId="7" borderId="0" xfId="6" applyFont="1" applyFill="1" applyAlignment="1">
      <alignment horizontal="center" vertical="center" wrapText="1"/>
    </xf>
    <xf numFmtId="0" fontId="15" fillId="0" borderId="0" xfId="6" applyFont="1" applyAlignment="1">
      <alignment horizontal="center" vertical="center" wrapText="1"/>
    </xf>
    <xf numFmtId="0" fontId="16" fillId="8" borderId="0" xfId="6" applyFont="1" applyFill="1" applyAlignment="1">
      <alignment horizontal="center" vertical="center" wrapText="1"/>
    </xf>
    <xf numFmtId="0" fontId="16" fillId="9" borderId="0" xfId="6" applyFont="1" applyFill="1" applyAlignment="1">
      <alignment horizontal="center" vertical="center" wrapText="1"/>
    </xf>
    <xf numFmtId="0" fontId="17" fillId="8" borderId="0" xfId="6" applyFont="1" applyFill="1" applyAlignment="1">
      <alignment horizontal="center" vertical="center" wrapText="1"/>
    </xf>
    <xf numFmtId="0" fontId="18" fillId="10" borderId="0" xfId="6" applyFont="1" applyFill="1" applyAlignment="1">
      <alignment horizontal="center" vertical="center" wrapText="1"/>
    </xf>
    <xf numFmtId="0" fontId="14" fillId="0" borderId="0" xfId="6" applyFont="1"/>
    <xf numFmtId="0" fontId="1" fillId="0" borderId="0" xfId="6"/>
    <xf numFmtId="165" fontId="19" fillId="0" borderId="0" xfId="6" applyNumberFormat="1" applyFont="1" applyAlignment="1">
      <alignment horizontal="center"/>
    </xf>
    <xf numFmtId="0" fontId="19" fillId="0" borderId="0" xfId="6" applyFont="1" applyAlignment="1">
      <alignment horizontal="center"/>
    </xf>
    <xf numFmtId="0" fontId="1" fillId="0" borderId="0" xfId="6" applyAlignment="1">
      <alignment horizontal="center"/>
    </xf>
    <xf numFmtId="166" fontId="19" fillId="0" borderId="0" xfId="6" applyNumberFormat="1" applyFont="1" applyAlignment="1">
      <alignment horizontal="center"/>
    </xf>
    <xf numFmtId="2" fontId="20" fillId="0" borderId="0" xfId="6" applyNumberFormat="1" applyFont="1" applyAlignment="1">
      <alignment horizontal="center"/>
    </xf>
    <xf numFmtId="0" fontId="20" fillId="0" borderId="0" xfId="6" applyFont="1"/>
    <xf numFmtId="0" fontId="21" fillId="6" borderId="0" xfId="6" applyFont="1" applyFill="1"/>
    <xf numFmtId="0" fontId="21" fillId="6" borderId="0" xfId="6" applyFont="1" applyFill="1" applyAlignment="1">
      <alignment horizontal="center"/>
    </xf>
    <xf numFmtId="0" fontId="19" fillId="0" borderId="0" xfId="6" applyFont="1"/>
    <xf numFmtId="167" fontId="19" fillId="0" borderId="0" xfId="6" applyNumberFormat="1" applyFont="1" applyAlignment="1">
      <alignment horizontal="center"/>
    </xf>
    <xf numFmtId="0" fontId="19" fillId="0" borderId="0" xfId="6" applyFont="1" applyAlignment="1">
      <alignment horizontal="center" vertical="center"/>
    </xf>
    <xf numFmtId="167" fontId="19" fillId="0" borderId="0" xfId="6" applyNumberFormat="1" applyFont="1" applyAlignment="1">
      <alignment horizontal="left"/>
    </xf>
    <xf numFmtId="0" fontId="23" fillId="0" borderId="0" xfId="7" applyFont="1"/>
    <xf numFmtId="0" fontId="19" fillId="12" borderId="0" xfId="6" applyFont="1" applyFill="1"/>
    <xf numFmtId="167" fontId="19" fillId="13" borderId="0" xfId="6" applyNumberFormat="1" applyFont="1" applyFill="1" applyAlignment="1">
      <alignment horizontal="center"/>
    </xf>
    <xf numFmtId="167" fontId="24" fillId="0" borderId="0" xfId="6" applyNumberFormat="1" applyFont="1" applyAlignment="1">
      <alignment horizontal="center"/>
    </xf>
    <xf numFmtId="0" fontId="19" fillId="14" borderId="0" xfId="6" applyFont="1" applyFill="1"/>
    <xf numFmtId="0" fontId="19" fillId="15" borderId="0" xfId="6" applyFont="1" applyFill="1"/>
    <xf numFmtId="0" fontId="19" fillId="0" borderId="0" xfId="6" applyFont="1" applyAlignment="1">
      <alignment horizontal="left"/>
    </xf>
    <xf numFmtId="0" fontId="21" fillId="6" borderId="18" xfId="6" applyFont="1" applyFill="1" applyBorder="1" applyAlignment="1">
      <alignment horizontal="center"/>
    </xf>
    <xf numFmtId="0" fontId="19" fillId="0" borderId="18" xfId="6" applyFont="1" applyBorder="1"/>
    <xf numFmtId="0" fontId="25" fillId="16" borderId="18" xfId="6" applyFont="1" applyFill="1" applyBorder="1" applyAlignment="1">
      <alignment horizontal="center"/>
    </xf>
    <xf numFmtId="0" fontId="25" fillId="15" borderId="18" xfId="6" applyFont="1" applyFill="1" applyBorder="1" applyAlignment="1">
      <alignment horizontal="center"/>
    </xf>
    <xf numFmtId="0" fontId="19" fillId="0" borderId="18" xfId="6" applyFont="1" applyBorder="1" applyAlignment="1">
      <alignment horizontal="center"/>
    </xf>
    <xf numFmtId="0" fontId="23" fillId="0" borderId="18" xfId="7" applyFont="1" applyBorder="1" applyAlignment="1">
      <alignment horizontal="center"/>
    </xf>
    <xf numFmtId="0" fontId="19" fillId="16" borderId="0" xfId="6" applyFont="1" applyFill="1"/>
    <xf numFmtId="167" fontId="19" fillId="16" borderId="0" xfId="6" applyNumberFormat="1" applyFont="1" applyFill="1" applyAlignment="1">
      <alignment horizontal="center"/>
    </xf>
    <xf numFmtId="0" fontId="19" fillId="16" borderId="18" xfId="6" applyFont="1" applyFill="1" applyBorder="1" applyAlignment="1">
      <alignment horizontal="center"/>
    </xf>
    <xf numFmtId="0" fontId="19" fillId="0" borderId="0" xfId="6" applyFont="1" applyAlignment="1">
      <alignment vertical="center"/>
    </xf>
    <xf numFmtId="167" fontId="19" fillId="0" borderId="0" xfId="6" applyNumberFormat="1" applyFont="1" applyAlignment="1">
      <alignment horizontal="center" vertical="center"/>
    </xf>
    <xf numFmtId="167" fontId="19" fillId="0" borderId="0" xfId="6" applyNumberFormat="1" applyFont="1" applyAlignment="1">
      <alignment horizontal="left" vertical="center"/>
    </xf>
    <xf numFmtId="49" fontId="19" fillId="0" borderId="0" xfId="6" applyNumberFormat="1" applyFont="1" applyAlignment="1">
      <alignment horizontal="left" vertical="center" wrapText="1"/>
    </xf>
    <xf numFmtId="0" fontId="23" fillId="0" borderId="0" xfId="7" applyFont="1" applyFill="1"/>
    <xf numFmtId="164" fontId="6" fillId="12" borderId="8" xfId="0" applyNumberFormat="1" applyFont="1" applyFill="1" applyBorder="1" applyAlignment="1">
      <alignment horizontal="center" vertical="top" shrinkToFit="1"/>
    </xf>
    <xf numFmtId="49" fontId="7" fillId="12" borderId="6" xfId="0" applyNumberFormat="1" applyFont="1" applyFill="1" applyBorder="1" applyAlignment="1">
      <alignment horizontal="left" vertical="top"/>
    </xf>
    <xf numFmtId="49" fontId="12" fillId="12" borderId="13" xfId="0" applyNumberFormat="1" applyFont="1" applyFill="1" applyBorder="1" applyAlignment="1">
      <alignment horizontal="left" vertical="top" wrapText="1"/>
    </xf>
    <xf numFmtId="49" fontId="7" fillId="12" borderId="13" xfId="0" applyNumberFormat="1" applyFont="1" applyFill="1" applyBorder="1" applyAlignment="1">
      <alignment horizontal="left" vertical="top"/>
    </xf>
    <xf numFmtId="164" fontId="6" fillId="12" borderId="7" xfId="0" applyNumberFormat="1" applyFont="1" applyFill="1" applyBorder="1" applyAlignment="1">
      <alignment horizontal="center" vertical="top" shrinkToFit="1"/>
    </xf>
    <xf numFmtId="49" fontId="12" fillId="12" borderId="6" xfId="0" applyNumberFormat="1" applyFont="1" applyFill="1" applyBorder="1" applyAlignment="1">
      <alignment horizontal="left" vertical="top" wrapText="1"/>
    </xf>
    <xf numFmtId="49" fontId="7" fillId="12" borderId="6" xfId="0" applyNumberFormat="1" applyFont="1" applyFill="1" applyBorder="1" applyAlignment="1">
      <alignment horizontal="left" vertical="top" wrapText="1"/>
    </xf>
    <xf numFmtId="164" fontId="6" fillId="17" borderId="8" xfId="0" applyNumberFormat="1" applyFont="1" applyFill="1" applyBorder="1" applyAlignment="1">
      <alignment horizontal="center" vertical="top" shrinkToFit="1"/>
    </xf>
    <xf numFmtId="49" fontId="7" fillId="17" borderId="6" xfId="0" applyNumberFormat="1" applyFont="1" applyFill="1" applyBorder="1" applyAlignment="1">
      <alignment horizontal="left" vertical="top"/>
    </xf>
    <xf numFmtId="49" fontId="7" fillId="17" borderId="13" xfId="0" applyNumberFormat="1" applyFont="1" applyFill="1" applyBorder="1" applyAlignment="1">
      <alignment horizontal="left" vertical="top" wrapText="1"/>
    </xf>
    <xf numFmtId="164" fontId="6" fillId="17" borderId="7" xfId="0" applyNumberFormat="1" applyFont="1" applyFill="1" applyBorder="1" applyAlignment="1">
      <alignment horizontal="center" vertical="top" shrinkToFit="1"/>
    </xf>
    <xf numFmtId="49" fontId="12" fillId="17" borderId="6" xfId="0" applyNumberFormat="1" applyFont="1" applyFill="1" applyBorder="1" applyAlignment="1">
      <alignment horizontal="left" vertical="top" wrapText="1"/>
    </xf>
    <xf numFmtId="164" fontId="6" fillId="18" borderId="7" xfId="0" applyNumberFormat="1" applyFont="1" applyFill="1" applyBorder="1" applyAlignment="1">
      <alignment horizontal="center" vertical="top" shrinkToFit="1"/>
    </xf>
    <xf numFmtId="49" fontId="7" fillId="18" borderId="6" xfId="0" applyNumberFormat="1" applyFont="1" applyFill="1" applyBorder="1" applyAlignment="1">
      <alignment horizontal="left" vertical="top"/>
    </xf>
    <xf numFmtId="164" fontId="6" fillId="18" borderId="8" xfId="0" applyNumberFormat="1" applyFont="1" applyFill="1" applyBorder="1" applyAlignment="1">
      <alignment horizontal="center" vertical="top" shrinkToFit="1"/>
    </xf>
    <xf numFmtId="49" fontId="12" fillId="18" borderId="6" xfId="0" applyNumberFormat="1" applyFont="1" applyFill="1" applyBorder="1" applyAlignment="1">
      <alignment horizontal="left" vertical="top" wrapText="1"/>
    </xf>
    <xf numFmtId="49" fontId="7" fillId="18" borderId="13" xfId="0" applyNumberFormat="1" applyFont="1" applyFill="1" applyBorder="1" applyAlignment="1">
      <alignment horizontal="left" vertical="top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168" fontId="26" fillId="0" borderId="0" xfId="0" applyNumberFormat="1" applyFont="1" applyAlignment="1">
      <alignment horizontal="center"/>
    </xf>
    <xf numFmtId="0" fontId="28" fillId="0" borderId="0" xfId="0" applyFont="1" applyFill="1" applyBorder="1"/>
    <xf numFmtId="0" fontId="32" fillId="19" borderId="25" xfId="8" applyFont="1" applyFill="1" applyBorder="1" applyAlignment="1">
      <alignment horizontal="center"/>
    </xf>
    <xf numFmtId="0" fontId="32" fillId="19" borderId="26" xfId="9" applyFont="1" applyFill="1" applyBorder="1" applyAlignment="1">
      <alignment horizontal="center" vertical="center"/>
    </xf>
    <xf numFmtId="0" fontId="32" fillId="19" borderId="26" xfId="8" applyFont="1" applyFill="1" applyBorder="1" applyAlignment="1">
      <alignment horizontal="center"/>
    </xf>
    <xf numFmtId="0" fontId="32" fillId="19" borderId="27" xfId="9" applyFont="1" applyFill="1" applyBorder="1" applyAlignment="1">
      <alignment horizontal="center" vertical="center"/>
    </xf>
    <xf numFmtId="0" fontId="31" fillId="0" borderId="0" xfId="8"/>
    <xf numFmtId="0" fontId="34" fillId="0" borderId="30" xfId="8" applyFont="1" applyBorder="1" applyAlignment="1">
      <alignment vertical="center"/>
    </xf>
    <xf numFmtId="0" fontId="34" fillId="0" borderId="25" xfId="8" applyFont="1" applyBorder="1" applyAlignment="1">
      <alignment vertical="center"/>
    </xf>
    <xf numFmtId="0" fontId="34" fillId="0" borderId="31" xfId="8" applyFont="1" applyBorder="1" applyAlignment="1">
      <alignment horizontal="left" vertical="center"/>
    </xf>
    <xf numFmtId="0" fontId="34" fillId="0" borderId="0" xfId="8" applyFont="1" applyAlignment="1">
      <alignment vertical="center"/>
    </xf>
    <xf numFmtId="0" fontId="35" fillId="0" borderId="0" xfId="8" applyFont="1" applyAlignment="1">
      <alignment vertical="center"/>
    </xf>
    <xf numFmtId="0" fontId="31" fillId="0" borderId="36" xfId="8" applyBorder="1"/>
    <xf numFmtId="0" fontId="31" fillId="0" borderId="0" xfId="8" applyAlignment="1">
      <alignment wrapText="1"/>
    </xf>
    <xf numFmtId="0" fontId="31" fillId="0" borderId="0" xfId="8" applyAlignment="1">
      <alignment vertical="center" wrapText="1"/>
    </xf>
    <xf numFmtId="0" fontId="31" fillId="0" borderId="0" xfId="8" applyAlignment="1">
      <alignment vertical="center"/>
    </xf>
    <xf numFmtId="0" fontId="37" fillId="0" borderId="0" xfId="8" applyFont="1"/>
    <xf numFmtId="0" fontId="31" fillId="20" borderId="36" xfId="8" applyFill="1" applyBorder="1"/>
    <xf numFmtId="0" fontId="31" fillId="21" borderId="0" xfId="8" applyFill="1"/>
    <xf numFmtId="0" fontId="37" fillId="22" borderId="0" xfId="8" applyFont="1" applyFill="1"/>
    <xf numFmtId="0" fontId="20" fillId="11" borderId="0" xfId="6" applyFont="1" applyFill="1"/>
    <xf numFmtId="0" fontId="19" fillId="0" borderId="0" xfId="6" applyFont="1" applyFill="1" applyAlignment="1">
      <alignment horizontal="center"/>
    </xf>
    <xf numFmtId="0" fontId="19" fillId="11" borderId="0" xfId="6" applyFont="1" applyFill="1" applyAlignment="1">
      <alignment horizontal="center" vertical="center"/>
    </xf>
    <xf numFmtId="0" fontId="10" fillId="3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6" fillId="0" borderId="0" xfId="0" applyFont="1" applyAlignment="1"/>
    <xf numFmtId="0" fontId="2" fillId="0" borderId="0" xfId="0" applyFont="1" applyAlignment="1"/>
    <xf numFmtId="0" fontId="27" fillId="0" borderId="0" xfId="0" applyFont="1" applyAlignment="1"/>
    <xf numFmtId="0" fontId="8" fillId="3" borderId="0" xfId="0" applyFont="1" applyFill="1" applyAlignment="1"/>
    <xf numFmtId="0" fontId="29" fillId="3" borderId="0" xfId="0" applyFont="1" applyFill="1" applyAlignment="1"/>
    <xf numFmtId="0" fontId="10" fillId="3" borderId="0" xfId="0" applyFont="1" applyFill="1" applyAlignment="1"/>
    <xf numFmtId="0" fontId="31" fillId="0" borderId="0" xfId="8" applyAlignment="1">
      <alignment horizontal="center" vertical="center" wrapText="1"/>
    </xf>
    <xf numFmtId="0" fontId="31" fillId="0" borderId="0" xfId="8" applyAlignment="1">
      <alignment horizontal="left" vertical="center" wrapText="1"/>
    </xf>
    <xf numFmtId="0" fontId="31" fillId="0" borderId="0" xfId="8" applyFill="1" applyAlignment="1">
      <alignment horizontal="center" vertical="center" wrapText="1"/>
    </xf>
    <xf numFmtId="0" fontId="34" fillId="0" borderId="25" xfId="8" applyFont="1" applyBorder="1" applyAlignment="1">
      <alignment horizontal="left" vertical="center"/>
    </xf>
    <xf numFmtId="0" fontId="31" fillId="0" borderId="0" xfId="8" applyAlignment="1"/>
    <xf numFmtId="0" fontId="34" fillId="0" borderId="25" xfId="10" applyFont="1" applyBorder="1" applyAlignment="1">
      <alignment horizontal="left" vertical="center"/>
    </xf>
    <xf numFmtId="169" fontId="34" fillId="0" borderId="25" xfId="11" applyFont="1" applyBorder="1" applyAlignment="1">
      <alignment horizontal="left" vertical="center"/>
    </xf>
    <xf numFmtId="169" fontId="34" fillId="0" borderId="25" xfId="12" applyNumberFormat="1" applyFont="1" applyBorder="1" applyAlignment="1">
      <alignment horizontal="left" vertical="center"/>
    </xf>
    <xf numFmtId="171" fontId="34" fillId="0" borderId="25" xfId="13" applyFont="1" applyFill="1" applyBorder="1" applyAlignment="1">
      <alignment horizontal="left" vertical="center"/>
    </xf>
    <xf numFmtId="0" fontId="34" fillId="0" borderId="25" xfId="8" applyFont="1" applyBorder="1" applyAlignment="1"/>
    <xf numFmtId="0" fontId="34" fillId="0" borderId="28" xfId="8" applyFont="1" applyBorder="1" applyAlignment="1"/>
    <xf numFmtId="0" fontId="34" fillId="0" borderId="30" xfId="8" applyFont="1" applyBorder="1" applyAlignment="1"/>
    <xf numFmtId="0" fontId="34" fillId="0" borderId="27" xfId="8" applyFont="1" applyBorder="1" applyAlignment="1"/>
    <xf numFmtId="0" fontId="34" fillId="0" borderId="32" xfId="8" applyFont="1" applyBorder="1" applyAlignment="1"/>
    <xf numFmtId="0" fontId="34" fillId="0" borderId="26" xfId="8" applyFont="1" applyBorder="1" applyAlignment="1"/>
    <xf numFmtId="0" fontId="34" fillId="0" borderId="37" xfId="8" applyFont="1" applyBorder="1" applyAlignment="1"/>
    <xf numFmtId="0" fontId="34" fillId="0" borderId="35" xfId="8" applyFont="1" applyBorder="1" applyAlignment="1"/>
    <xf numFmtId="0" fontId="34" fillId="0" borderId="39" xfId="8" applyFont="1" applyBorder="1" applyAlignment="1"/>
    <xf numFmtId="0" fontId="34" fillId="0" borderId="36" xfId="8" applyFont="1" applyBorder="1" applyAlignment="1"/>
    <xf numFmtId="0" fontId="31" fillId="0" borderId="36" xfId="8" applyBorder="1" applyAlignment="1"/>
    <xf numFmtId="0" fontId="34" fillId="11" borderId="25" xfId="8" applyFont="1" applyFill="1" applyBorder="1" applyAlignment="1"/>
    <xf numFmtId="0" fontId="31" fillId="0" borderId="0" xfId="8" applyAlignment="1">
      <alignment horizontal="left"/>
    </xf>
    <xf numFmtId="0" fontId="32" fillId="19" borderId="25" xfId="8" applyFont="1" applyFill="1" applyBorder="1" applyAlignment="1">
      <alignment horizontal="left"/>
    </xf>
    <xf numFmtId="0" fontId="32" fillId="19" borderId="26" xfId="9" applyFont="1" applyFill="1" applyBorder="1" applyAlignment="1">
      <alignment horizontal="left" vertical="center"/>
    </xf>
    <xf numFmtId="0" fontId="32" fillId="19" borderId="26" xfId="8" applyFont="1" applyFill="1" applyBorder="1" applyAlignment="1">
      <alignment horizontal="left"/>
    </xf>
    <xf numFmtId="0" fontId="32" fillId="19" borderId="27" xfId="9" applyFont="1" applyFill="1" applyBorder="1" applyAlignment="1">
      <alignment horizontal="left" vertical="center"/>
    </xf>
    <xf numFmtId="0" fontId="31" fillId="0" borderId="0" xfId="8" applyAlignment="1">
      <alignment horizontal="left" wrapText="1"/>
    </xf>
    <xf numFmtId="49" fontId="4" fillId="4" borderId="15" xfId="0" applyNumberFormat="1" applyFont="1" applyFill="1" applyBorder="1" applyAlignment="1">
      <alignment horizontal="center" vertical="center" shrinkToFit="1"/>
    </xf>
    <xf numFmtId="49" fontId="13" fillId="4" borderId="16" xfId="1" applyNumberFormat="1" applyFont="1" applyFill="1" applyBorder="1" applyAlignment="1">
      <alignment horizontal="left"/>
    </xf>
    <xf numFmtId="0" fontId="9" fillId="0" borderId="15" xfId="1" applyBorder="1" applyAlignment="1">
      <alignment horizontal="left"/>
    </xf>
    <xf numFmtId="49" fontId="13" fillId="4" borderId="15" xfId="1" applyNumberFormat="1" applyFont="1" applyFill="1" applyBorder="1" applyAlignment="1">
      <alignment horizontal="right"/>
    </xf>
    <xf numFmtId="0" fontId="9" fillId="0" borderId="17" xfId="1" applyBorder="1" applyAlignment="1">
      <alignment horizontal="right"/>
    </xf>
    <xf numFmtId="49" fontId="10" fillId="17" borderId="5" xfId="4" applyFill="1" applyBorder="1">
      <alignment horizontal="left" vertical="top" wrapText="1"/>
    </xf>
    <xf numFmtId="49" fontId="10" fillId="17" borderId="14" xfId="4" applyFill="1" applyBorder="1">
      <alignment horizontal="left" vertical="top" wrapText="1"/>
    </xf>
    <xf numFmtId="49" fontId="10" fillId="12" borderId="9" xfId="3" applyFill="1" applyBorder="1">
      <alignment horizontal="left" vertical="top" wrapText="1"/>
    </xf>
    <xf numFmtId="49" fontId="10" fillId="12" borderId="10" xfId="3" applyFill="1" applyBorder="1">
      <alignment horizontal="left" vertical="top" wrapText="1"/>
    </xf>
    <xf numFmtId="49" fontId="10" fillId="12" borderId="11" xfId="3" applyFill="1" applyBorder="1">
      <alignment horizontal="left" vertical="top" wrapText="1"/>
    </xf>
    <xf numFmtId="49" fontId="10" fillId="17" borderId="0" xfId="4" applyFill="1" applyBorder="1">
      <alignment horizontal="left" vertical="top" wrapText="1"/>
    </xf>
    <xf numFmtId="49" fontId="10" fillId="12" borderId="4" xfId="3" applyFill="1" applyBorder="1">
      <alignment horizontal="left" vertical="top" wrapText="1"/>
    </xf>
    <xf numFmtId="49" fontId="10" fillId="12" borderId="0" xfId="3" applyFill="1" applyBorder="1">
      <alignment horizontal="left" vertical="top" wrapText="1"/>
    </xf>
    <xf numFmtId="49" fontId="10" fillId="12" borderId="5" xfId="3" applyFill="1" applyBorder="1">
      <alignment horizontal="left" vertical="top" wrapText="1"/>
    </xf>
    <xf numFmtId="49" fontId="10" fillId="12" borderId="14" xfId="3" applyFill="1" applyBorder="1">
      <alignment horizontal="left" vertical="top" wrapText="1"/>
    </xf>
    <xf numFmtId="49" fontId="10" fillId="12" borderId="24" xfId="3" applyFill="1" applyBorder="1">
      <alignment horizontal="left" vertical="top" wrapText="1"/>
    </xf>
    <xf numFmtId="49" fontId="10" fillId="12" borderId="23" xfId="3" applyFill="1" applyBorder="1">
      <alignment horizontal="left" vertical="top" wrapText="1"/>
    </xf>
    <xf numFmtId="49" fontId="10" fillId="18" borderId="4" xfId="3" applyFill="1" applyBorder="1">
      <alignment horizontal="left" vertical="top" wrapText="1"/>
    </xf>
    <xf numFmtId="49" fontId="10" fillId="18" borderId="0" xfId="3" applyFill="1" applyBorder="1">
      <alignment horizontal="left" vertical="top" wrapText="1"/>
    </xf>
    <xf numFmtId="49" fontId="10" fillId="18" borderId="5" xfId="3" applyFill="1" applyBorder="1">
      <alignment horizontal="left" vertical="top" wrapText="1"/>
    </xf>
    <xf numFmtId="49" fontId="5" fillId="4" borderId="3" xfId="0" applyNumberFormat="1" applyFont="1" applyFill="1" applyBorder="1" applyAlignment="1">
      <alignment horizontal="center" shrinkToFit="1"/>
    </xf>
    <xf numFmtId="49" fontId="5" fillId="4" borderId="12" xfId="0" applyNumberFormat="1" applyFont="1" applyFill="1" applyBorder="1" applyAlignment="1">
      <alignment horizontal="center" shrinkToFit="1"/>
    </xf>
    <xf numFmtId="49" fontId="5" fillId="4" borderId="2" xfId="0" applyNumberFormat="1" applyFont="1" applyFill="1" applyBorder="1" applyAlignment="1">
      <alignment horizontal="center" shrinkToFit="1"/>
    </xf>
    <xf numFmtId="49" fontId="10" fillId="18" borderId="5" xfId="4" applyFill="1" applyBorder="1">
      <alignment horizontal="left" vertical="top" wrapText="1"/>
    </xf>
    <xf numFmtId="49" fontId="10" fillId="18" borderId="0" xfId="4" applyFill="1" applyBorder="1">
      <alignment horizontal="left" vertical="top" wrapText="1"/>
    </xf>
    <xf numFmtId="49" fontId="10" fillId="18" borderId="14" xfId="4" applyFill="1" applyBorder="1">
      <alignment horizontal="left" vertical="top" wrapText="1"/>
    </xf>
    <xf numFmtId="49" fontId="10" fillId="17" borderId="4" xfId="4" applyFill="1" applyBorder="1">
      <alignment horizontal="left" vertical="top" wrapText="1"/>
    </xf>
    <xf numFmtId="0" fontId="30" fillId="3" borderId="0" xfId="0" applyFont="1" applyFill="1" applyAlignment="1">
      <alignment horizontal="center"/>
    </xf>
    <xf numFmtId="49" fontId="10" fillId="17" borderId="19" xfId="4" applyFill="1" applyBorder="1">
      <alignment horizontal="left" vertical="top" wrapText="1"/>
    </xf>
    <xf numFmtId="49" fontId="10" fillId="17" borderId="20" xfId="4" applyFill="1" applyBorder="1">
      <alignment horizontal="left" vertical="top" wrapText="1"/>
    </xf>
    <xf numFmtId="49" fontId="10" fillId="17" borderId="21" xfId="4" applyFill="1" applyBorder="1">
      <alignment horizontal="left" vertical="top" wrapText="1"/>
    </xf>
    <xf numFmtId="49" fontId="10" fillId="18" borderId="21" xfId="4" applyFill="1" applyBorder="1">
      <alignment horizontal="left" vertical="top" wrapText="1"/>
    </xf>
    <xf numFmtId="49" fontId="10" fillId="18" borderId="20" xfId="4" applyFill="1" applyBorder="1">
      <alignment horizontal="left" vertical="top" wrapText="1"/>
    </xf>
    <xf numFmtId="49" fontId="10" fillId="18" borderId="22" xfId="4" applyFill="1" applyBorder="1">
      <alignment horizontal="left" vertical="top" wrapText="1"/>
    </xf>
    <xf numFmtId="0" fontId="34" fillId="0" borderId="36" xfId="8" applyFont="1" applyBorder="1" applyAlignment="1">
      <alignment horizontal="center" vertical="center"/>
    </xf>
    <xf numFmtId="0" fontId="34" fillId="0" borderId="36" xfId="8" applyFont="1" applyBorder="1" applyAlignment="1">
      <alignment horizontal="left" vertical="center"/>
    </xf>
    <xf numFmtId="0" fontId="34" fillId="0" borderId="36" xfId="8" applyFont="1" applyBorder="1" applyAlignment="1">
      <alignment horizontal="left" vertical="top"/>
    </xf>
    <xf numFmtId="0" fontId="34" fillId="0" borderId="25" xfId="8" applyFont="1" applyBorder="1" applyAlignment="1">
      <alignment horizontal="left"/>
    </xf>
    <xf numFmtId="0" fontId="34" fillId="0" borderId="35" xfId="8" applyFont="1" applyBorder="1" applyAlignment="1">
      <alignment horizontal="left" vertical="center"/>
    </xf>
    <xf numFmtId="0" fontId="34" fillId="0" borderId="26" xfId="8" applyFont="1" applyBorder="1" applyAlignment="1">
      <alignment horizontal="left" vertical="center"/>
    </xf>
    <xf numFmtId="0" fontId="34" fillId="0" borderId="35" xfId="8" applyFont="1" applyBorder="1" applyAlignment="1">
      <alignment horizontal="center" vertical="center"/>
    </xf>
    <xf numFmtId="0" fontId="34" fillId="0" borderId="25" xfId="8" applyFont="1" applyBorder="1" applyAlignment="1">
      <alignment horizontal="left" vertical="center"/>
    </xf>
    <xf numFmtId="0" fontId="34" fillId="11" borderId="36" xfId="8" applyFont="1" applyFill="1" applyBorder="1" applyAlignment="1">
      <alignment horizontal="center" vertical="center"/>
    </xf>
    <xf numFmtId="0" fontId="34" fillId="0" borderId="26" xfId="8" applyFont="1" applyBorder="1" applyAlignment="1">
      <alignment horizontal="center" vertical="center"/>
    </xf>
    <xf numFmtId="0" fontId="36" fillId="0" borderId="34" xfId="8" applyFont="1" applyBorder="1" applyAlignment="1">
      <alignment horizontal="center" vertical="center"/>
    </xf>
    <xf numFmtId="0" fontId="34" fillId="0" borderId="38" xfId="8" applyFont="1" applyBorder="1" applyAlignment="1">
      <alignment horizontal="left" vertical="center"/>
    </xf>
    <xf numFmtId="0" fontId="34" fillId="0" borderId="38" xfId="8" applyFont="1" applyBorder="1" applyAlignment="1">
      <alignment horizontal="center" vertical="center"/>
    </xf>
    <xf numFmtId="0" fontId="34" fillId="0" borderId="34" xfId="8" applyFont="1" applyBorder="1" applyAlignment="1">
      <alignment horizontal="left"/>
    </xf>
    <xf numFmtId="0" fontId="34" fillId="0" borderId="25" xfId="8" applyFont="1" applyBorder="1" applyAlignment="1">
      <alignment horizontal="center"/>
    </xf>
    <xf numFmtId="0" fontId="34" fillId="0" borderId="26" xfId="8" applyFont="1" applyBorder="1" applyAlignment="1">
      <alignment horizontal="left"/>
    </xf>
    <xf numFmtId="0" fontId="34" fillId="0" borderId="32" xfId="8" applyFont="1" applyBorder="1" applyAlignment="1">
      <alignment horizontal="center"/>
    </xf>
    <xf numFmtId="0" fontId="34" fillId="0" borderId="25" xfId="10" applyFont="1" applyBorder="1" applyAlignment="1">
      <alignment horizontal="center" vertical="center"/>
    </xf>
    <xf numFmtId="0" fontId="34" fillId="0" borderId="29" xfId="8" applyFont="1" applyBorder="1" applyAlignment="1">
      <alignment horizontal="center" vertical="center"/>
    </xf>
    <xf numFmtId="0" fontId="34" fillId="0" borderId="25" xfId="8" applyFont="1" applyBorder="1" applyAlignment="1">
      <alignment horizontal="center" vertical="center"/>
    </xf>
    <xf numFmtId="0" fontId="34" fillId="0" borderId="33" xfId="8" applyFont="1" applyBorder="1" applyAlignment="1">
      <alignment horizontal="center" vertical="center"/>
    </xf>
    <xf numFmtId="0" fontId="34" fillId="0" borderId="28" xfId="8" applyFont="1" applyBorder="1" applyAlignment="1">
      <alignment horizontal="center" vertical="center"/>
    </xf>
  </cellXfs>
  <cellStyles count="14">
    <cellStyle name="Detalles de la tabla" xfId="10" xr:uid="{4B6DEC41-2569-4CA1-9579-D9EECE81BACE}"/>
    <cellStyle name="Fecha" xfId="11" xr:uid="{8D005F7A-EA55-46FF-9BE8-4BAB5A3F6942}"/>
    <cellStyle name="Hipervínculo" xfId="1" builtinId="8"/>
    <cellStyle name="Hipervínculo 2" xfId="7" xr:uid="{D1D683F6-726A-4F9C-B56F-08E42EA73811}"/>
    <cellStyle name="Hora" xfId="12" xr:uid="{47FAB7C0-7F9E-4DA1-9EEA-283E91D8CD36}"/>
    <cellStyle name="Normal" xfId="0" builtinId="0"/>
    <cellStyle name="Normal 2" xfId="5" xr:uid="{00000000-0005-0000-0000-000002000000}"/>
    <cellStyle name="Normal 2 2" xfId="9" xr:uid="{4B7FAE11-3442-4272-BEA5-2ACAAE418D1D}"/>
    <cellStyle name="Normal 3" xfId="6" xr:uid="{22D82A4E-0008-4CC0-8386-DB48C806FED3}"/>
    <cellStyle name="Normal 4" xfId="8" xr:uid="{4B80E02F-F569-4AC2-A001-3FFF485103BF}"/>
    <cellStyle name="Teléfono" xfId="13" xr:uid="{CAF0D027-D5BC-4BEF-883D-F0095FFA8F14}"/>
    <cellStyle name="WinCalendar_BlankCells_33" xfId="2" xr:uid="{00000000-0005-0000-0000-000003000000}"/>
    <cellStyle name="WinCalendar_BlankDates_35" xfId="3" xr:uid="{00000000-0005-0000-0000-000011000000}"/>
    <cellStyle name="WinCalendar_BlankDates_36" xfId="4" xr:uid="{00000000-0005-0000-0000-00001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12318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368300</xdr:colOff>
      <xdr:row>0</xdr:row>
      <xdr:rowOff>165100</xdr:rowOff>
    </xdr:from>
    <xdr:to>
      <xdr:col>7</xdr:col>
      <xdr:colOff>1695450</xdr:colOff>
      <xdr:row>5</xdr:row>
      <xdr:rowOff>82550</xdr:rowOff>
    </xdr:to>
    <xdr:sp macro="" textlink="">
      <xdr:nvSpPr>
        <xdr:cNvPr id="2" name="Rectángulo 35">
          <a:extLst>
            <a:ext uri="{FF2B5EF4-FFF2-40B4-BE49-F238E27FC236}">
              <a16:creationId xmlns:a16="http://schemas.microsoft.com/office/drawing/2014/main" id="{6CE33125-265A-46E2-BEBB-64E6C8682E47}"/>
            </a:ext>
          </a:extLst>
        </xdr:cNvPr>
        <xdr:cNvSpPr>
          <a:spLocks noChangeArrowheads="1"/>
        </xdr:cNvSpPr>
      </xdr:nvSpPr>
      <xdr:spPr bwMode="auto">
        <a:xfrm>
          <a:off x="368300" y="165100"/>
          <a:ext cx="11391900" cy="838200"/>
        </a:xfrm>
        <a:prstGeom prst="rect">
          <a:avLst/>
        </a:prstGeom>
        <a:solidFill>
          <a:srgbClr val="DCE6F2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571500</xdr:colOff>
      <xdr:row>1</xdr:row>
      <xdr:rowOff>101600</xdr:rowOff>
    </xdr:from>
    <xdr:to>
      <xdr:col>6</xdr:col>
      <xdr:colOff>38100</xdr:colOff>
      <xdr:row>4</xdr:row>
      <xdr:rowOff>57150</xdr:rowOff>
    </xdr:to>
    <xdr:sp macro="" textlink="">
      <xdr:nvSpPr>
        <xdr:cNvPr id="3" name="Autoforma 12">
          <a:extLst>
            <a:ext uri="{FF2B5EF4-FFF2-40B4-BE49-F238E27FC236}">
              <a16:creationId xmlns:a16="http://schemas.microsoft.com/office/drawing/2014/main" id="{31CC353C-8E23-4368-BDBF-510DA8452A39}"/>
            </a:ext>
          </a:extLst>
        </xdr:cNvPr>
        <xdr:cNvSpPr>
          <a:spLocks noChangeArrowheads="1"/>
        </xdr:cNvSpPr>
      </xdr:nvSpPr>
      <xdr:spPr bwMode="auto">
        <a:xfrm>
          <a:off x="8102600" y="285750"/>
          <a:ext cx="793750" cy="508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1016000</xdr:colOff>
      <xdr:row>3</xdr:row>
      <xdr:rowOff>107950</xdr:rowOff>
    </xdr:from>
    <xdr:to>
      <xdr:col>6</xdr:col>
      <xdr:colOff>488950</xdr:colOff>
      <xdr:row>4</xdr:row>
      <xdr:rowOff>63500</xdr:rowOff>
    </xdr:to>
    <xdr:sp macro="" textlink="">
      <xdr:nvSpPr>
        <xdr:cNvPr id="4" name="Forma libre 14">
          <a:extLst>
            <a:ext uri="{FF2B5EF4-FFF2-40B4-BE49-F238E27FC236}">
              <a16:creationId xmlns:a16="http://schemas.microsoft.com/office/drawing/2014/main" id="{A152FA4E-AF23-4D1A-8054-87A24257E6A1}"/>
            </a:ext>
          </a:extLst>
        </xdr:cNvPr>
        <xdr:cNvSpPr>
          <a:spLocks noChangeArrowheads="1"/>
        </xdr:cNvSpPr>
      </xdr:nvSpPr>
      <xdr:spPr bwMode="auto">
        <a:xfrm>
          <a:off x="8547100" y="660400"/>
          <a:ext cx="800100" cy="139700"/>
        </a:xfrm>
        <a:custGeom>
          <a:avLst/>
          <a:gdLst>
            <a:gd name="G0" fmla="+- 1 0 0"/>
            <a:gd name="G1" fmla="+- 1 0 0"/>
            <a:gd name="G2" fmla="+- 1 0 0"/>
            <a:gd name="G3" fmla="+- 1 0 0"/>
            <a:gd name="G4" fmla="+- 1 0 0"/>
            <a:gd name="G5" fmla="*/ 1 521 256"/>
            <a:gd name="G6" fmla="+- 1 0 0"/>
            <a:gd name="G7" fmla="+- 1 0 0"/>
            <a:gd name="G8" fmla="+- 1 0 0"/>
            <a:gd name="G9" fmla="+- 1 0 0"/>
            <a:gd name="G10" fmla="+- 1 0 0"/>
            <a:gd name="G11" fmla="+- 1 0 0"/>
            <a:gd name="G12" fmla="*/ 1 24577 2"/>
            <a:gd name="G13" fmla="+- 1 0 0"/>
            <a:gd name="G14" fmla="+- 1 0 0"/>
            <a:gd name="G15" fmla="+- 8 0 0"/>
            <a:gd name="G16" fmla="sin 12 G15"/>
            <a:gd name="G17" fmla="+- 62593 0 0"/>
            <a:gd name="G18" fmla="+- 332 0 0"/>
            <a:gd name="G19" fmla="+- 679 0 0"/>
            <a:gd name="G20" fmla="+- 1046 0 0"/>
            <a:gd name="G21" fmla="+- 25 0 0"/>
            <a:gd name="G22" fmla="+- 60706 0 0"/>
            <a:gd name="G23" fmla="+- 60568 0 0"/>
            <a:gd name="T0" fmla="*/ 4385 w 1014"/>
            <a:gd name="T1" fmla="*/ 1099 h 265"/>
            <a:gd name="T2" fmla="*/ 4042 w 1014"/>
            <a:gd name="T3" fmla="*/ 1318 h 265"/>
            <a:gd name="T4" fmla="*/ 986 w 1014"/>
            <a:gd name="T5" fmla="*/ 1318 h 265"/>
            <a:gd name="T6" fmla="*/ 639 w 1014"/>
            <a:gd name="T7" fmla="*/ 1099 h 265"/>
            <a:gd name="T8" fmla="*/ 53 w 1014"/>
            <a:gd name="T9" fmla="*/ 219 h 265"/>
            <a:gd name="T10" fmla="*/ 194 w 1014"/>
            <a:gd name="T11" fmla="*/ 0 h 265"/>
            <a:gd name="T12" fmla="*/ 4830 w 1014"/>
            <a:gd name="T13" fmla="*/ 0 h 265"/>
            <a:gd name="T14" fmla="*/ 4968 w 1014"/>
            <a:gd name="T15" fmla="*/ 219 h 265"/>
            <a:gd name="T16" fmla="*/ 4385 w 1014"/>
            <a:gd name="T17" fmla="*/ 1099 h 265"/>
            <a:gd name="T18" fmla="*/ 0 w 1014"/>
            <a:gd name="T19" fmla="*/ 0 h 265"/>
            <a:gd name="T20" fmla="*/ 1014 w 1014"/>
            <a:gd name="T21" fmla="*/ 265 h 26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T18" t="T19" r="T20" b="T21"/>
          <a:pathLst>
            <a:path w="1014" h="265">
              <a:moveTo>
                <a:pt x="884" y="221"/>
              </a:moveTo>
              <a:cubicBezTo>
                <a:pt x="873" y="245"/>
                <a:pt x="842" y="265"/>
                <a:pt x="815" y="265"/>
              </a:cubicBezTo>
              <a:cubicBezTo>
                <a:pt x="199" y="265"/>
                <a:pt x="199" y="265"/>
                <a:pt x="199" y="265"/>
              </a:cubicBezTo>
              <a:cubicBezTo>
                <a:pt x="172" y="265"/>
                <a:pt x="140" y="245"/>
                <a:pt x="129" y="221"/>
              </a:cubicBezTo>
              <a:cubicBezTo>
                <a:pt x="11" y="44"/>
                <a:pt x="11" y="44"/>
                <a:pt x="11" y="44"/>
              </a:cubicBezTo>
              <a:cubicBezTo>
                <a:pt x="0" y="20"/>
                <a:pt x="12" y="0"/>
                <a:pt x="39" y="0"/>
              </a:cubicBezTo>
              <a:cubicBezTo>
                <a:pt x="974" y="0"/>
                <a:pt x="974" y="0"/>
                <a:pt x="974" y="0"/>
              </a:cubicBezTo>
              <a:cubicBezTo>
                <a:pt x="1001" y="0"/>
                <a:pt x="1014" y="20"/>
                <a:pt x="1002" y="44"/>
              </a:cubicBezTo>
              <a:lnTo>
                <a:pt x="884" y="221"/>
              </a:lnTo>
              <a:close/>
            </a:path>
          </a:pathLst>
        </a:custGeom>
        <a:solidFill>
          <a:srgbClr val="25406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1162050</xdr:colOff>
      <xdr:row>2</xdr:row>
      <xdr:rowOff>82550</xdr:rowOff>
    </xdr:from>
    <xdr:to>
      <xdr:col>6</xdr:col>
      <xdr:colOff>57150</xdr:colOff>
      <xdr:row>3</xdr:row>
      <xdr:rowOff>76200</xdr:rowOff>
    </xdr:to>
    <xdr:sp macro="" textlink="">
      <xdr:nvSpPr>
        <xdr:cNvPr id="5" name="Forma libre 15">
          <a:extLst>
            <a:ext uri="{FF2B5EF4-FFF2-40B4-BE49-F238E27FC236}">
              <a16:creationId xmlns:a16="http://schemas.microsoft.com/office/drawing/2014/main" id="{24738CE1-0CA5-4E9B-B66E-53F5E2B0D4C6}"/>
            </a:ext>
          </a:extLst>
        </xdr:cNvPr>
        <xdr:cNvSpPr>
          <a:spLocks noChangeArrowheads="1"/>
        </xdr:cNvSpPr>
      </xdr:nvSpPr>
      <xdr:spPr bwMode="auto">
        <a:xfrm>
          <a:off x="8693150" y="450850"/>
          <a:ext cx="222250" cy="177800"/>
        </a:xfrm>
        <a:custGeom>
          <a:avLst/>
          <a:gdLst>
            <a:gd name="G0" fmla="+- 275 0 0"/>
            <a:gd name="G1" fmla="+- 1 0 0"/>
            <a:gd name="G2" fmla="+- 1 0 0"/>
            <a:gd name="G3" fmla="+- 1 0 0"/>
            <a:gd name="G4" fmla="+- 65347 0 0"/>
            <a:gd name="G5" fmla="+- 2 0 0"/>
            <a:gd name="G6" fmla="+- 1 0 0"/>
            <a:gd name="G7" fmla="+- 1 0 0"/>
            <a:gd name="G8" fmla="+- 1670 0 0"/>
            <a:gd name="G9" fmla="+- 1 0 0"/>
            <a:gd name="T0" fmla="*/ 0 w 275"/>
            <a:gd name="T1" fmla="*/ 1670 h 336"/>
            <a:gd name="T2" fmla="*/ 1366 w 275"/>
            <a:gd name="T3" fmla="*/ 1670 h 336"/>
            <a:gd name="T4" fmla="*/ 1366 w 275"/>
            <a:gd name="T5" fmla="*/ 0 h 336"/>
            <a:gd name="T6" fmla="*/ 0 w 275"/>
            <a:gd name="T7" fmla="*/ 1670 h 336"/>
            <a:gd name="T8" fmla="*/ 0 w 275"/>
            <a:gd name="T9" fmla="*/ 0 h 336"/>
            <a:gd name="T10" fmla="*/ 275 w 275"/>
            <a:gd name="T11" fmla="*/ 336 h 33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275" h="336">
              <a:moveTo>
                <a:pt x="0" y="336"/>
              </a:moveTo>
              <a:cubicBezTo>
                <a:pt x="275" y="336"/>
                <a:pt x="275" y="336"/>
                <a:pt x="275" y="336"/>
              </a:cubicBezTo>
              <a:cubicBezTo>
                <a:pt x="275" y="0"/>
                <a:pt x="275" y="0"/>
                <a:pt x="275" y="0"/>
              </a:cubicBezTo>
              <a:cubicBezTo>
                <a:pt x="131" y="0"/>
                <a:pt x="14" y="147"/>
                <a:pt x="0" y="336"/>
              </a:cubicBezTo>
              <a:close/>
            </a:path>
          </a:pathLst>
        </a:custGeom>
        <a:solidFill>
          <a:srgbClr val="376092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6</xdr:col>
      <xdr:colOff>107950</xdr:colOff>
      <xdr:row>1</xdr:row>
      <xdr:rowOff>101600</xdr:rowOff>
    </xdr:from>
    <xdr:to>
      <xdr:col>6</xdr:col>
      <xdr:colOff>342900</xdr:colOff>
      <xdr:row>3</xdr:row>
      <xdr:rowOff>63500</xdr:rowOff>
    </xdr:to>
    <xdr:sp macro="" textlink="">
      <xdr:nvSpPr>
        <xdr:cNvPr id="6" name="Forma libre 16">
          <a:extLst>
            <a:ext uri="{FF2B5EF4-FFF2-40B4-BE49-F238E27FC236}">
              <a16:creationId xmlns:a16="http://schemas.microsoft.com/office/drawing/2014/main" id="{55CA60AC-BC96-482A-84BD-FFDE078F1FEC}"/>
            </a:ext>
          </a:extLst>
        </xdr:cNvPr>
        <xdr:cNvSpPr>
          <a:spLocks noChangeArrowheads="1"/>
        </xdr:cNvSpPr>
      </xdr:nvSpPr>
      <xdr:spPr bwMode="auto">
        <a:xfrm>
          <a:off x="8966200" y="285750"/>
          <a:ext cx="234950" cy="330200"/>
        </a:xfrm>
        <a:custGeom>
          <a:avLst/>
          <a:gdLst>
            <a:gd name="G0" fmla="+- 64883 0 0"/>
            <a:gd name="G1" fmla="+- 1 0 0"/>
            <a:gd name="G2" fmla="+- 1 0 0"/>
            <a:gd name="G3" fmla="+- 1 0 0"/>
            <a:gd name="G4" fmla="+- 1 0 0"/>
            <a:gd name="G5" fmla="+- 2 0 0"/>
            <a:gd name="G6" fmla="+- 1 0 0"/>
            <a:gd name="G7" fmla="+- 1 0 0"/>
            <a:gd name="G8" fmla="+- 1 0 0"/>
            <a:gd name="G9" fmla="+- 3246 0 0"/>
            <a:gd name="T0" fmla="*/ 0 w 288"/>
            <a:gd name="T1" fmla="*/ 0 h 653"/>
            <a:gd name="T2" fmla="*/ 0 w 288"/>
            <a:gd name="T3" fmla="*/ 3246 h 653"/>
            <a:gd name="T4" fmla="*/ 1427 w 288"/>
            <a:gd name="T5" fmla="*/ 3246 h 653"/>
            <a:gd name="T6" fmla="*/ 0 w 288"/>
            <a:gd name="T7" fmla="*/ 0 h 653"/>
            <a:gd name="T8" fmla="*/ 0 w 288"/>
            <a:gd name="T9" fmla="*/ 0 h 653"/>
            <a:gd name="T10" fmla="*/ 288 w 288"/>
            <a:gd name="T11" fmla="*/ 653 h 65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T8" t="T9" r="T10" b="T11"/>
          <a:pathLst>
            <a:path w="288" h="653">
              <a:moveTo>
                <a:pt x="0" y="0"/>
              </a:moveTo>
              <a:cubicBezTo>
                <a:pt x="0" y="653"/>
                <a:pt x="0" y="653"/>
                <a:pt x="0" y="653"/>
              </a:cubicBezTo>
              <a:cubicBezTo>
                <a:pt x="288" y="653"/>
                <a:pt x="288" y="653"/>
                <a:pt x="288" y="653"/>
              </a:cubicBezTo>
              <a:cubicBezTo>
                <a:pt x="269" y="370"/>
                <a:pt x="158" y="129"/>
                <a:pt x="0" y="0"/>
              </a:cubicBezTo>
              <a:close/>
            </a:path>
          </a:pathLst>
        </a:custGeom>
        <a:solidFill>
          <a:srgbClr val="376092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6</xdr:col>
      <xdr:colOff>355600</xdr:colOff>
      <xdr:row>3</xdr:row>
      <xdr:rowOff>133350</xdr:rowOff>
    </xdr:from>
    <xdr:to>
      <xdr:col>6</xdr:col>
      <xdr:colOff>406400</xdr:colOff>
      <xdr:row>3</xdr:row>
      <xdr:rowOff>165100</xdr:rowOff>
    </xdr:to>
    <xdr:sp macro="" textlink="">
      <xdr:nvSpPr>
        <xdr:cNvPr id="7" name="Elipse 58">
          <a:extLst>
            <a:ext uri="{FF2B5EF4-FFF2-40B4-BE49-F238E27FC236}">
              <a16:creationId xmlns:a16="http://schemas.microsoft.com/office/drawing/2014/main" id="{CA8685F8-A575-4DAF-9829-4898A37A3452}"/>
            </a:ext>
          </a:extLst>
        </xdr:cNvPr>
        <xdr:cNvSpPr>
          <a:spLocks noChangeArrowheads="1"/>
        </xdr:cNvSpPr>
      </xdr:nvSpPr>
      <xdr:spPr bwMode="auto">
        <a:xfrm>
          <a:off x="9213850" y="685800"/>
          <a:ext cx="50800" cy="31750"/>
        </a:xfrm>
        <a:prstGeom prst="ellipse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6</xdr:col>
      <xdr:colOff>546100</xdr:colOff>
      <xdr:row>1</xdr:row>
      <xdr:rowOff>88900</xdr:rowOff>
    </xdr:from>
    <xdr:to>
      <xdr:col>7</xdr:col>
      <xdr:colOff>88900</xdr:colOff>
      <xdr:row>3</xdr:row>
      <xdr:rowOff>25400</xdr:rowOff>
    </xdr:to>
    <xdr:sp macro="" textlink="">
      <xdr:nvSpPr>
        <xdr:cNvPr id="8" name="Forma libre 25">
          <a:extLst>
            <a:ext uri="{FF2B5EF4-FFF2-40B4-BE49-F238E27FC236}">
              <a16:creationId xmlns:a16="http://schemas.microsoft.com/office/drawing/2014/main" id="{0E7812BE-805D-4F8C-B757-9BCD5AA35DF0}"/>
            </a:ext>
          </a:extLst>
        </xdr:cNvPr>
        <xdr:cNvSpPr>
          <a:spLocks noChangeArrowheads="1"/>
        </xdr:cNvSpPr>
      </xdr:nvSpPr>
      <xdr:spPr bwMode="auto">
        <a:xfrm>
          <a:off x="9404350" y="273050"/>
          <a:ext cx="749300" cy="304800"/>
        </a:xfrm>
        <a:custGeom>
          <a:avLst/>
          <a:gdLst>
            <a:gd name="G0" fmla="+- 1 0 0"/>
            <a:gd name="G1" fmla="+- 1 0 0"/>
            <a:gd name="G2" fmla="+- 1 0 0"/>
            <a:gd name="G3" fmla="+- 1 0 0"/>
            <a:gd name="G4" fmla="+- 1 0 0"/>
            <a:gd name="G5" fmla="+- 1 0 0"/>
            <a:gd name="G6" fmla="+- 1 0 0"/>
            <a:gd name="G7" fmla="+- 1 0 0"/>
            <a:gd name="G8" fmla="+- 1 0 0"/>
            <a:gd name="G9" fmla="+- 1 0 0"/>
            <a:gd name="G10" fmla="+- 1 0 0"/>
            <a:gd name="G11" fmla="+- 1 0 0"/>
            <a:gd name="G12" fmla="+- 65397 0 0"/>
            <a:gd name="G13" fmla="+- 1 0 0"/>
            <a:gd name="G14" fmla="+- 1 0 0"/>
            <a:gd name="G15" fmla="+- 1 0 0"/>
            <a:gd name="G16" fmla="+- 1 0 0"/>
            <a:gd name="G17" fmla="*/ 1 16099 45696"/>
            <a:gd name="G18" fmla="+- 1 0 0"/>
            <a:gd name="G19" fmla="+- 1 0 0"/>
            <a:gd name="G20" fmla="+- 1 0 0"/>
            <a:gd name="G21" fmla="+- 1 0 0"/>
            <a:gd name="G22" fmla="+- 1 0 0"/>
            <a:gd name="G23" fmla="+- 1 0 0"/>
            <a:gd name="G24" fmla="+- 1 0 0"/>
            <a:gd name="G25" fmla="+- 1 0 0"/>
            <a:gd name="G26" fmla="+- 1 0 0"/>
            <a:gd name="G27" fmla="+- 1 0 0"/>
            <a:gd name="G28" fmla="+- 1 0 0"/>
            <a:gd name="G29" fmla="+- 1 0 0"/>
            <a:gd name="G30" fmla="+- 1 0 0"/>
            <a:gd name="G31" fmla="+- 1 0 0"/>
            <a:gd name="G32" fmla="+- 1 0 0"/>
            <a:gd name="G33" fmla="+- 1 0 0"/>
            <a:gd name="G34" fmla="+- 1 0 0"/>
            <a:gd name="G35" fmla="+- 1 0 0"/>
            <a:gd name="G36" fmla="+- 22775 0 0"/>
            <a:gd name="G37" fmla="+- 1 0 0"/>
            <a:gd name="G38" fmla="+- 1 0 0"/>
            <a:gd name="G39" fmla="+- 1 0 0"/>
            <a:gd name="G40" fmla="+- 1 0 0"/>
            <a:gd name="G41" fmla="sin 54931 G40"/>
            <a:gd name="G42" fmla="+- 1 0 0"/>
            <a:gd name="G43" fmla="cos 54736 G42"/>
            <a:gd name="G44" fmla="+- G41 0 G43"/>
            <a:gd name="G45" fmla="*/ G44 65535 1"/>
            <a:gd name="G46" fmla="+- G45 10800 0"/>
            <a:gd name="G47" fmla="+- 1 0 0"/>
            <a:gd name="G48" fmla="+- 1 0 0"/>
            <a:gd name="G49" fmla="+- 1 0 0"/>
            <a:gd name="G50" fmla="+- 1 0 0"/>
            <a:gd name="G51" fmla="+- 1 0 0"/>
            <a:gd name="G52" fmla="+- 1 0 0"/>
            <a:gd name="G53" fmla="+- 1 0 0"/>
            <a:gd name="G54" fmla="sin 56725 G20"/>
            <a:gd name="G55" fmla="cos 16179 G20"/>
            <a:gd name="G56" fmla="+- G54 0 G55"/>
            <a:gd name="G57" fmla="*/ G56 65535 1"/>
            <a:gd name="G58" fmla="+- G57 10800 0"/>
            <a:gd name="G59" fmla="+- 1 0 0"/>
            <a:gd name="G60" fmla="+- 1 0 0"/>
            <a:gd name="G61" fmla="+- 1 0 0"/>
            <a:gd name="T0" fmla="*/ 217727630 w 2992"/>
            <a:gd name="T1" fmla="*/ 58946795 h 1826"/>
            <a:gd name="T2" fmla="*/ 175957617 w 2992"/>
            <a:gd name="T3" fmla="*/ 15734199 h 1826"/>
            <a:gd name="T4" fmla="*/ 158711389 w 2992"/>
            <a:gd name="T5" fmla="*/ 19573572 h 1826"/>
            <a:gd name="T6" fmla="*/ 129530452 w 2992"/>
            <a:gd name="T7" fmla="*/ 0 h 1826"/>
            <a:gd name="T8" fmla="*/ 107044696 w 2992"/>
            <a:gd name="T9" fmla="*/ 9560973 h 1826"/>
            <a:gd name="T10" fmla="*/ 82302676 w 2992"/>
            <a:gd name="T11" fmla="*/ 602260 h 1826"/>
            <a:gd name="T12" fmla="*/ 48610307 w 2992"/>
            <a:gd name="T13" fmla="*/ 19874839 h 1826"/>
            <a:gd name="T14" fmla="*/ 29690216 w 2992"/>
            <a:gd name="T15" fmla="*/ 12798082 h 1826"/>
            <a:gd name="T16" fmla="*/ 0 w 2992"/>
            <a:gd name="T17" fmla="*/ 43438413 h 1826"/>
            <a:gd name="T18" fmla="*/ 12880184 w 2992"/>
            <a:gd name="T19" fmla="*/ 68658398 h 1826"/>
            <a:gd name="T20" fmla="*/ 8659534 w 2992"/>
            <a:gd name="T21" fmla="*/ 86801647 h 1826"/>
            <a:gd name="T22" fmla="*/ 47082123 w 2992"/>
            <a:gd name="T23" fmla="*/ 126475854 h 1826"/>
            <a:gd name="T24" fmla="*/ 72333195 w 2992"/>
            <a:gd name="T25" fmla="*/ 116764252 h 1826"/>
            <a:gd name="T26" fmla="*/ 107190096 w 2992"/>
            <a:gd name="T27" fmla="*/ 137467154 h 1826"/>
            <a:gd name="T28" fmla="*/ 136952869 w 2992"/>
            <a:gd name="T29" fmla="*/ 123916183 h 1826"/>
            <a:gd name="T30" fmla="*/ 159438929 w 2992"/>
            <a:gd name="T31" fmla="*/ 130390402 h 1826"/>
            <a:gd name="T32" fmla="*/ 202664291 w 2992"/>
            <a:gd name="T33" fmla="*/ 92146801 h 1826"/>
            <a:gd name="T34" fmla="*/ 217727630 w 2992"/>
            <a:gd name="T35" fmla="*/ 58946795 h 1826"/>
            <a:gd name="T36" fmla="*/ 0 w 2992"/>
            <a:gd name="T37" fmla="*/ 0 h 1826"/>
            <a:gd name="T38" fmla="*/ 2992 w 2992"/>
            <a:gd name="T39" fmla="*/ 1826 h 18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</a:cxnLst>
          <a:rect l="T36" t="T37" r="T38" b="T39"/>
          <a:pathLst>
            <a:path w="2992" h="1826">
              <a:moveTo>
                <a:pt x="2992" y="783"/>
              </a:moveTo>
              <a:cubicBezTo>
                <a:pt x="2992" y="466"/>
                <a:pt x="2735" y="209"/>
                <a:pt x="2418" y="209"/>
              </a:cubicBezTo>
              <a:cubicBezTo>
                <a:pt x="2334" y="209"/>
                <a:pt x="2254" y="227"/>
                <a:pt x="2181" y="260"/>
              </a:cubicBezTo>
              <a:cubicBezTo>
                <a:pt x="2113" y="107"/>
                <a:pt x="1959" y="0"/>
                <a:pt x="1780" y="0"/>
              </a:cubicBezTo>
              <a:cubicBezTo>
                <a:pt x="1660" y="0"/>
                <a:pt x="1551" y="49"/>
                <a:pt x="1471" y="127"/>
              </a:cubicBezTo>
              <a:cubicBezTo>
                <a:pt x="1378" y="52"/>
                <a:pt x="1260" y="8"/>
                <a:pt x="1131" y="8"/>
              </a:cubicBezTo>
              <a:cubicBezTo>
                <a:pt x="936" y="8"/>
                <a:pt x="765" y="110"/>
                <a:pt x="668" y="264"/>
              </a:cubicBezTo>
              <a:cubicBezTo>
                <a:pt x="598" y="205"/>
                <a:pt x="507" y="170"/>
                <a:pt x="408" y="170"/>
              </a:cubicBezTo>
              <a:cubicBezTo>
                <a:pt x="183" y="170"/>
                <a:pt x="0" y="352"/>
                <a:pt x="0" y="577"/>
              </a:cubicBezTo>
              <a:cubicBezTo>
                <a:pt x="0" y="716"/>
                <a:pt x="70" y="839"/>
                <a:pt x="177" y="912"/>
              </a:cubicBezTo>
              <a:cubicBezTo>
                <a:pt x="140" y="984"/>
                <a:pt x="119" y="1066"/>
                <a:pt x="119" y="1153"/>
              </a:cubicBezTo>
              <a:cubicBezTo>
                <a:pt x="119" y="1444"/>
                <a:pt x="356" y="1680"/>
                <a:pt x="647" y="1680"/>
              </a:cubicBezTo>
              <a:cubicBezTo>
                <a:pt x="780" y="1680"/>
                <a:pt x="901" y="1631"/>
                <a:pt x="994" y="1551"/>
              </a:cubicBezTo>
              <a:cubicBezTo>
                <a:pt x="1090" y="1715"/>
                <a:pt x="1268" y="1826"/>
                <a:pt x="1473" y="1826"/>
              </a:cubicBezTo>
              <a:cubicBezTo>
                <a:pt x="1635" y="1826"/>
                <a:pt x="1780" y="1757"/>
                <a:pt x="1882" y="1646"/>
              </a:cubicBezTo>
              <a:cubicBezTo>
                <a:pt x="1972" y="1701"/>
                <a:pt x="2078" y="1732"/>
                <a:pt x="2191" y="1732"/>
              </a:cubicBezTo>
              <a:cubicBezTo>
                <a:pt x="2491" y="1732"/>
                <a:pt x="2740" y="1512"/>
                <a:pt x="2785" y="1224"/>
              </a:cubicBezTo>
              <a:cubicBezTo>
                <a:pt x="2912" y="1118"/>
                <a:pt x="2992" y="960"/>
                <a:pt x="2992" y="783"/>
              </a:cubicBezTo>
              <a:close/>
            </a:path>
          </a:pathLst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571500</xdr:colOff>
      <xdr:row>1</xdr:row>
      <xdr:rowOff>82550</xdr:rowOff>
    </xdr:from>
    <xdr:to>
      <xdr:col>4</xdr:col>
      <xdr:colOff>1492250</xdr:colOff>
      <xdr:row>3</xdr:row>
      <xdr:rowOff>88900</xdr:rowOff>
    </xdr:to>
    <xdr:sp macro="" textlink="">
      <xdr:nvSpPr>
        <xdr:cNvPr id="9" name="Forma libre 25">
          <a:extLst>
            <a:ext uri="{FF2B5EF4-FFF2-40B4-BE49-F238E27FC236}">
              <a16:creationId xmlns:a16="http://schemas.microsoft.com/office/drawing/2014/main" id="{DBF45BF7-ABDA-4C71-B6AF-4DF14FFCD991}"/>
            </a:ext>
          </a:extLst>
        </xdr:cNvPr>
        <xdr:cNvSpPr>
          <a:spLocks noChangeArrowheads="1"/>
        </xdr:cNvSpPr>
      </xdr:nvSpPr>
      <xdr:spPr bwMode="auto">
        <a:xfrm>
          <a:off x="6604000" y="266700"/>
          <a:ext cx="920750" cy="374650"/>
        </a:xfrm>
        <a:custGeom>
          <a:avLst/>
          <a:gdLst>
            <a:gd name="G0" fmla="+- 1 0 0"/>
            <a:gd name="G1" fmla="+- 1 0 0"/>
            <a:gd name="G2" fmla="+- 1 0 0"/>
            <a:gd name="G3" fmla="+- 1 0 0"/>
            <a:gd name="G4" fmla="+- 1 0 0"/>
            <a:gd name="G5" fmla="+- 1 0 0"/>
            <a:gd name="G6" fmla="+- 1 0 0"/>
            <a:gd name="G7" fmla="+- 1 0 0"/>
            <a:gd name="G8" fmla="+- 1 0 0"/>
            <a:gd name="G9" fmla="+- 1 0 0"/>
            <a:gd name="G10" fmla="+- 1 0 0"/>
            <a:gd name="G11" fmla="+- 1 0 0"/>
            <a:gd name="G12" fmla="+- 65397 0 0"/>
            <a:gd name="G13" fmla="+- 1 0 0"/>
            <a:gd name="G14" fmla="+- 1 0 0"/>
            <a:gd name="G15" fmla="+- 1 0 0"/>
            <a:gd name="G16" fmla="+- 1 0 0"/>
            <a:gd name="G17" fmla="*/ 1 16099 45696"/>
            <a:gd name="G18" fmla="+- 1 0 0"/>
            <a:gd name="G19" fmla="+- 1 0 0"/>
            <a:gd name="G20" fmla="+- 1 0 0"/>
            <a:gd name="G21" fmla="+- 1 0 0"/>
            <a:gd name="G22" fmla="+- 1 0 0"/>
            <a:gd name="G23" fmla="+- 1 0 0"/>
            <a:gd name="G24" fmla="+- 1 0 0"/>
            <a:gd name="G25" fmla="+- 1 0 0"/>
            <a:gd name="G26" fmla="+- 1 0 0"/>
            <a:gd name="G27" fmla="+- 1 0 0"/>
            <a:gd name="G28" fmla="+- 1 0 0"/>
            <a:gd name="G29" fmla="+- 1 0 0"/>
            <a:gd name="G30" fmla="+- 1 0 0"/>
            <a:gd name="G31" fmla="+- 1 0 0"/>
            <a:gd name="G32" fmla="+- 1 0 0"/>
            <a:gd name="G33" fmla="+- 1 0 0"/>
            <a:gd name="G34" fmla="+- 1 0 0"/>
            <a:gd name="G35" fmla="+- 1 0 0"/>
            <a:gd name="G36" fmla="+- 46793 0 0"/>
            <a:gd name="G37" fmla="+- 1 0 0"/>
            <a:gd name="G38" fmla="+- 1 0 0"/>
            <a:gd name="G39" fmla="+- 1 0 0"/>
            <a:gd name="G40" fmla="+- 1 0 0"/>
            <a:gd name="G41" fmla="+- 1 0 0"/>
            <a:gd name="G42" fmla="+- 1 0 0"/>
            <a:gd name="G43" fmla="+- 1 0 0"/>
            <a:gd name="G44" fmla="+- 1 0 0"/>
            <a:gd name="G45" fmla="+- 1 0 0"/>
            <a:gd name="G46" fmla="+- 1 0 0"/>
            <a:gd name="G47" fmla="+- 1 0 0"/>
            <a:gd name="G48" fmla="+- 1 0 0"/>
            <a:gd name="G49" fmla="+- 1 0 0"/>
            <a:gd name="G50" fmla="+- 1 0 0"/>
            <a:gd name="G51" fmla="+- 1 0 0"/>
            <a:gd name="T0" fmla="*/ 349878972 w 2992"/>
            <a:gd name="T1" fmla="*/ 94725020 h 1826"/>
            <a:gd name="T2" fmla="*/ 282756595 w 2992"/>
            <a:gd name="T3" fmla="*/ 25284259 h 1826"/>
            <a:gd name="T4" fmla="*/ 255042275 w 2992"/>
            <a:gd name="T5" fmla="*/ 31454195 h 1826"/>
            <a:gd name="T6" fmla="*/ 208150035 w 2992"/>
            <a:gd name="T7" fmla="*/ 0 h 1826"/>
            <a:gd name="T8" fmla="*/ 172015881 w 2992"/>
            <a:gd name="T9" fmla="*/ 15364150 h 1826"/>
            <a:gd name="T10" fmla="*/ 132256971 w 2992"/>
            <a:gd name="T11" fmla="*/ 967977 h 1826"/>
            <a:gd name="T12" fmla="*/ 78114771 w 2992"/>
            <a:gd name="T13" fmla="*/ 31938009 h 1826"/>
            <a:gd name="T14" fmla="*/ 47710918 w 2992"/>
            <a:gd name="T15" fmla="*/ 20566109 h 1826"/>
            <a:gd name="T16" fmla="*/ 0 w 2992"/>
            <a:gd name="T17" fmla="*/ 69803872 h 1826"/>
            <a:gd name="T18" fmla="*/ 20697947 w 2992"/>
            <a:gd name="T19" fmla="*/ 110331246 h 1826"/>
            <a:gd name="T20" fmla="*/ 13915812 w 2992"/>
            <a:gd name="T21" fmla="*/ 139486703 h 1826"/>
            <a:gd name="T22" fmla="*/ 75659141 w 2992"/>
            <a:gd name="T23" fmla="*/ 203241702 h 1826"/>
            <a:gd name="T24" fmla="*/ 116236387 w 2992"/>
            <a:gd name="T25" fmla="*/ 187635477 h 1826"/>
            <a:gd name="T26" fmla="*/ 172249783 w 2992"/>
            <a:gd name="T27" fmla="*/ 220904225 h 1826"/>
            <a:gd name="T28" fmla="*/ 220077674 w 2992"/>
            <a:gd name="T29" fmla="*/ 199128412 h 1826"/>
            <a:gd name="T30" fmla="*/ 256211443 w 2992"/>
            <a:gd name="T31" fmla="*/ 209532330 h 1826"/>
            <a:gd name="T32" fmla="*/ 325672841 w 2992"/>
            <a:gd name="T33" fmla="*/ 148076057 h 1826"/>
            <a:gd name="T34" fmla="*/ 349878972 w 2992"/>
            <a:gd name="T35" fmla="*/ 94725020 h 1826"/>
            <a:gd name="T36" fmla="*/ 0 w 2992"/>
            <a:gd name="T37" fmla="*/ 0 h 1826"/>
            <a:gd name="T38" fmla="*/ 2992 w 2992"/>
            <a:gd name="T39" fmla="*/ 1826 h 18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</a:cxnLst>
          <a:rect l="T36" t="T37" r="T38" b="T39"/>
          <a:pathLst>
            <a:path w="2992" h="1826">
              <a:moveTo>
                <a:pt x="2992" y="783"/>
              </a:moveTo>
              <a:cubicBezTo>
                <a:pt x="2992" y="466"/>
                <a:pt x="2735" y="209"/>
                <a:pt x="2418" y="209"/>
              </a:cubicBezTo>
              <a:cubicBezTo>
                <a:pt x="2334" y="209"/>
                <a:pt x="2254" y="227"/>
                <a:pt x="2181" y="260"/>
              </a:cubicBezTo>
              <a:cubicBezTo>
                <a:pt x="2113" y="107"/>
                <a:pt x="1959" y="0"/>
                <a:pt x="1780" y="0"/>
              </a:cubicBezTo>
              <a:cubicBezTo>
                <a:pt x="1660" y="0"/>
                <a:pt x="1551" y="49"/>
                <a:pt x="1471" y="127"/>
              </a:cubicBezTo>
              <a:cubicBezTo>
                <a:pt x="1378" y="52"/>
                <a:pt x="1260" y="8"/>
                <a:pt x="1131" y="8"/>
              </a:cubicBezTo>
              <a:cubicBezTo>
                <a:pt x="936" y="8"/>
                <a:pt x="765" y="110"/>
                <a:pt x="668" y="264"/>
              </a:cubicBezTo>
              <a:cubicBezTo>
                <a:pt x="598" y="205"/>
                <a:pt x="507" y="170"/>
                <a:pt x="408" y="170"/>
              </a:cubicBezTo>
              <a:cubicBezTo>
                <a:pt x="183" y="170"/>
                <a:pt x="0" y="352"/>
                <a:pt x="0" y="577"/>
              </a:cubicBezTo>
              <a:cubicBezTo>
                <a:pt x="0" y="716"/>
                <a:pt x="70" y="839"/>
                <a:pt x="177" y="912"/>
              </a:cubicBezTo>
              <a:cubicBezTo>
                <a:pt x="140" y="984"/>
                <a:pt x="119" y="1066"/>
                <a:pt x="119" y="1153"/>
              </a:cubicBezTo>
              <a:cubicBezTo>
                <a:pt x="119" y="1444"/>
                <a:pt x="356" y="1680"/>
                <a:pt x="647" y="1680"/>
              </a:cubicBezTo>
              <a:cubicBezTo>
                <a:pt x="780" y="1680"/>
                <a:pt x="901" y="1631"/>
                <a:pt x="994" y="1551"/>
              </a:cubicBezTo>
              <a:cubicBezTo>
                <a:pt x="1090" y="1715"/>
                <a:pt x="1268" y="1826"/>
                <a:pt x="1473" y="1826"/>
              </a:cubicBezTo>
              <a:cubicBezTo>
                <a:pt x="1635" y="1826"/>
                <a:pt x="1780" y="1757"/>
                <a:pt x="1882" y="1646"/>
              </a:cubicBezTo>
              <a:cubicBezTo>
                <a:pt x="1972" y="1701"/>
                <a:pt x="2078" y="1732"/>
                <a:pt x="2191" y="1732"/>
              </a:cubicBezTo>
              <a:cubicBezTo>
                <a:pt x="2491" y="1732"/>
                <a:pt x="2740" y="1512"/>
                <a:pt x="2785" y="1224"/>
              </a:cubicBezTo>
              <a:cubicBezTo>
                <a:pt x="2912" y="1118"/>
                <a:pt x="2992" y="960"/>
                <a:pt x="2992" y="783"/>
              </a:cubicBezTo>
              <a:close/>
            </a:path>
          </a:pathLst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901700</xdr:colOff>
      <xdr:row>2</xdr:row>
      <xdr:rowOff>31750</xdr:rowOff>
    </xdr:from>
    <xdr:to>
      <xdr:col>5</xdr:col>
      <xdr:colOff>336550</xdr:colOff>
      <xdr:row>4</xdr:row>
      <xdr:rowOff>101600</xdr:rowOff>
    </xdr:to>
    <xdr:sp macro="" textlink="">
      <xdr:nvSpPr>
        <xdr:cNvPr id="10" name="Autoforma 3">
          <a:extLst>
            <a:ext uri="{FF2B5EF4-FFF2-40B4-BE49-F238E27FC236}">
              <a16:creationId xmlns:a16="http://schemas.microsoft.com/office/drawing/2014/main" id="{12F15D01-6CB4-4ED2-977B-E643B9C6C7E2}"/>
            </a:ext>
          </a:extLst>
        </xdr:cNvPr>
        <xdr:cNvSpPr>
          <a:spLocks noChangeArrowheads="1"/>
        </xdr:cNvSpPr>
      </xdr:nvSpPr>
      <xdr:spPr bwMode="auto">
        <a:xfrm>
          <a:off x="6934200" y="400050"/>
          <a:ext cx="933450" cy="438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1352550</xdr:colOff>
      <xdr:row>2</xdr:row>
      <xdr:rowOff>31750</xdr:rowOff>
    </xdr:from>
    <xdr:to>
      <xdr:col>5</xdr:col>
      <xdr:colOff>781050</xdr:colOff>
      <xdr:row>4</xdr:row>
      <xdr:rowOff>0</xdr:rowOff>
    </xdr:to>
    <xdr:sp macro="" textlink="">
      <xdr:nvSpPr>
        <xdr:cNvPr id="11" name="Forma libre 5">
          <a:extLst>
            <a:ext uri="{FF2B5EF4-FFF2-40B4-BE49-F238E27FC236}">
              <a16:creationId xmlns:a16="http://schemas.microsoft.com/office/drawing/2014/main" id="{BF8CDD36-8595-481E-B268-18C95C4ED978}"/>
            </a:ext>
          </a:extLst>
        </xdr:cNvPr>
        <xdr:cNvSpPr>
          <a:spLocks noChangeArrowheads="1"/>
        </xdr:cNvSpPr>
      </xdr:nvSpPr>
      <xdr:spPr bwMode="auto">
        <a:xfrm>
          <a:off x="7385050" y="400050"/>
          <a:ext cx="927100" cy="336550"/>
        </a:xfrm>
        <a:custGeom>
          <a:avLst/>
          <a:gdLst>
            <a:gd name="G0" fmla="+- 1 0 0"/>
            <a:gd name="G1" fmla="+- 959 0 0"/>
            <a:gd name="G2" fmla="+- 1 0 0"/>
            <a:gd name="G3" fmla="+- 1 0 0"/>
            <a:gd name="G4" fmla="+- 261 0 0"/>
            <a:gd name="G5" fmla="+- 261 0 0"/>
            <a:gd name="G6" fmla="+- 216 0 0"/>
            <a:gd name="G7" fmla="+- 1 0 0"/>
            <a:gd name="G8" fmla="+- 1 0 0"/>
            <a:gd name="G9" fmla="+- 1 0 0"/>
            <a:gd name="G10" fmla="+- 1 0 0"/>
            <a:gd name="G11" fmla="+- 1 0 0"/>
            <a:gd name="G12" fmla="cos 0 G11"/>
            <a:gd name="G13" fmla="+- 32 0 0"/>
            <a:gd name="G14" fmla="+- 1 0 0"/>
            <a:gd name="G15" fmla="+- 1 0 0"/>
            <a:gd name="G16" fmla="+- 1 0 0"/>
            <a:gd name="G17" fmla="+- 1 0 0"/>
            <a:gd name="G18" fmla="+- 1 0 0"/>
            <a:gd name="G19" fmla="+- 1 0 0"/>
            <a:gd name="G20" fmla="+- 1 0 0"/>
            <a:gd name="G21" fmla="+- 1 0 0"/>
            <a:gd name="G22" fmla="+- 1 0 0"/>
            <a:gd name="G23" fmla="+- 1 0 0"/>
            <a:gd name="G24" fmla="+- 1 0 0"/>
            <a:gd name="G25" fmla="+- 1 0 0"/>
            <a:gd name="G26" fmla="+- 1 0 0"/>
            <a:gd name="G27" fmla="+- 1 0 0"/>
            <a:gd name="G28" fmla="+- 1 0 0"/>
            <a:gd name="G29" fmla="*/ 1 24577 2"/>
            <a:gd name="G30" fmla="+- 1 0 0"/>
            <a:gd name="G31" fmla="+- 1 0 0"/>
            <a:gd name="G32" fmla="+- 1 0 0"/>
            <a:gd name="G33" fmla="+- 1 0 0"/>
            <a:gd name="G34" fmla="+- 1 0 0"/>
            <a:gd name="G35" fmla="*/ 1 16619 25856"/>
            <a:gd name="G36" fmla="*/ G35 1 180"/>
            <a:gd name="G37" fmla="*/ 0 1 G36"/>
            <a:gd name="G38" fmla="+- 3408 0 0"/>
            <a:gd name="G39" fmla="+- 404 0 0"/>
            <a:gd name="G40" fmla="+- 218 0 0"/>
            <a:gd name="G41" fmla="+- 218 0 0"/>
            <a:gd name="G42" fmla="+- 578 0 0"/>
            <a:gd name="G43" fmla="+- 558 0 0"/>
            <a:gd name="G44" fmla="+- 109 0 0"/>
            <a:gd name="G45" fmla="+- 65394 0 0"/>
            <a:gd name="G46" fmla="+- 63526 0 0"/>
            <a:gd name="G47" fmla="+- 63522 0 0"/>
            <a:gd name="G48" fmla="+- 63514 0 0"/>
            <a:gd name="G49" fmla="+- 65393 0 0"/>
            <a:gd name="G50" fmla="+- 1761 0 0"/>
            <a:gd name="G51" fmla="+- 2222 0 0"/>
            <a:gd name="G52" fmla="+- 2793 0 0"/>
            <a:gd name="G53" fmla="+- 3157 0 0"/>
            <a:gd name="G54" fmla="+- 3152 0 0"/>
            <a:gd name="G55" fmla="+- 3248 0 0"/>
            <a:gd name="G56" fmla="+- 35 0 0"/>
            <a:gd name="G57" fmla="+- 1 0 0"/>
            <a:gd name="T0" fmla="*/ 5469 w 1103"/>
            <a:gd name="T1" fmla="*/ 2221 h 621"/>
            <a:gd name="T2" fmla="*/ 4754 w 1103"/>
            <a:gd name="T3" fmla="*/ 1346 h 621"/>
            <a:gd name="T4" fmla="*/ 1750 w 1103"/>
            <a:gd name="T5" fmla="*/ 1346 h 621"/>
            <a:gd name="T6" fmla="*/ 1294 w 1103"/>
            <a:gd name="T7" fmla="*/ 1076 h 621"/>
            <a:gd name="T8" fmla="*/ 1294 w 1103"/>
            <a:gd name="T9" fmla="*/ 1076 h 621"/>
            <a:gd name="T10" fmla="*/ 1011 w 1103"/>
            <a:gd name="T11" fmla="*/ 433 h 621"/>
            <a:gd name="T12" fmla="*/ 797 w 1103"/>
            <a:gd name="T13" fmla="*/ 239 h 621"/>
            <a:gd name="T14" fmla="*/ 129 w 1103"/>
            <a:gd name="T15" fmla="*/ 20 h 621"/>
            <a:gd name="T16" fmla="*/ 16 w 1103"/>
            <a:gd name="T17" fmla="*/ 158 h 621"/>
            <a:gd name="T18" fmla="*/ 626 w 1103"/>
            <a:gd name="T19" fmla="*/ 2636 h 621"/>
            <a:gd name="T20" fmla="*/ 626 w 1103"/>
            <a:gd name="T21" fmla="*/ 2640 h 621"/>
            <a:gd name="T22" fmla="*/ 873 w 1103"/>
            <a:gd name="T23" fmla="*/ 2895 h 621"/>
            <a:gd name="T24" fmla="*/ 2950 w 1103"/>
            <a:gd name="T25" fmla="*/ 3093 h 621"/>
            <a:gd name="T26" fmla="*/ 4754 w 1103"/>
            <a:gd name="T27" fmla="*/ 2993 h 621"/>
            <a:gd name="T28" fmla="*/ 5215 w 1103"/>
            <a:gd name="T29" fmla="*/ 2993 h 621"/>
            <a:gd name="T30" fmla="*/ 5469 w 1103"/>
            <a:gd name="T31" fmla="*/ 2676 h 621"/>
            <a:gd name="T32" fmla="*/ 5469 w 1103"/>
            <a:gd name="T33" fmla="*/ 2312 h 621"/>
            <a:gd name="T34" fmla="*/ 5464 w 1103"/>
            <a:gd name="T35" fmla="*/ 2312 h 621"/>
            <a:gd name="T36" fmla="*/ 5469 w 1103"/>
            <a:gd name="T37" fmla="*/ 2221 h 621"/>
            <a:gd name="T38" fmla="*/ 0 w 1103"/>
            <a:gd name="T39" fmla="*/ 0 h 621"/>
            <a:gd name="T40" fmla="*/ 1103 w 1103"/>
            <a:gd name="T41" fmla="*/ 621 h 6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</a:cxnLst>
          <a:rect l="T38" t="T39" r="T40" b="T41"/>
          <a:pathLst>
            <a:path w="1103" h="621">
              <a:moveTo>
                <a:pt x="1103" y="446"/>
              </a:moveTo>
              <a:cubicBezTo>
                <a:pt x="1103" y="349"/>
                <a:pt x="1038" y="270"/>
                <a:pt x="959" y="270"/>
              </a:cubicBezTo>
              <a:cubicBezTo>
                <a:pt x="353" y="270"/>
                <a:pt x="353" y="270"/>
                <a:pt x="353" y="270"/>
              </a:cubicBezTo>
              <a:cubicBezTo>
                <a:pt x="285" y="270"/>
                <a:pt x="261" y="216"/>
                <a:pt x="261" y="216"/>
              </a:cubicBezTo>
              <a:cubicBezTo>
                <a:pt x="261" y="216"/>
                <a:pt x="261" y="216"/>
                <a:pt x="261" y="216"/>
              </a:cubicBezTo>
              <a:cubicBezTo>
                <a:pt x="204" y="87"/>
                <a:pt x="204" y="87"/>
                <a:pt x="204" y="87"/>
              </a:cubicBezTo>
              <a:cubicBezTo>
                <a:pt x="196" y="70"/>
                <a:pt x="177" y="52"/>
                <a:pt x="161" y="48"/>
              </a:cubicBezTo>
              <a:cubicBezTo>
                <a:pt x="26" y="4"/>
                <a:pt x="26" y="4"/>
                <a:pt x="26" y="4"/>
              </a:cubicBezTo>
              <a:cubicBezTo>
                <a:pt x="10" y="0"/>
                <a:pt x="0" y="12"/>
                <a:pt x="3" y="32"/>
              </a:cubicBezTo>
              <a:cubicBezTo>
                <a:pt x="126" y="529"/>
                <a:pt x="126" y="529"/>
                <a:pt x="126" y="529"/>
              </a:cubicBezTo>
              <a:cubicBezTo>
                <a:pt x="126" y="529"/>
                <a:pt x="126" y="530"/>
                <a:pt x="126" y="530"/>
              </a:cubicBezTo>
              <a:cubicBezTo>
                <a:pt x="131" y="559"/>
                <a:pt x="151" y="581"/>
                <a:pt x="176" y="581"/>
              </a:cubicBezTo>
              <a:cubicBezTo>
                <a:pt x="595" y="621"/>
                <a:pt x="595" y="621"/>
                <a:pt x="595" y="621"/>
              </a:cubicBezTo>
              <a:cubicBezTo>
                <a:pt x="959" y="601"/>
                <a:pt x="959" y="601"/>
                <a:pt x="959" y="601"/>
              </a:cubicBezTo>
              <a:cubicBezTo>
                <a:pt x="1052" y="601"/>
                <a:pt x="1052" y="601"/>
                <a:pt x="1052" y="601"/>
              </a:cubicBezTo>
              <a:cubicBezTo>
                <a:pt x="1080" y="601"/>
                <a:pt x="1103" y="572"/>
                <a:pt x="1103" y="537"/>
              </a:cubicBezTo>
              <a:cubicBezTo>
                <a:pt x="1103" y="464"/>
                <a:pt x="1103" y="464"/>
                <a:pt x="1103" y="464"/>
              </a:cubicBezTo>
              <a:cubicBezTo>
                <a:pt x="1102" y="464"/>
                <a:pt x="1102" y="464"/>
                <a:pt x="1102" y="464"/>
              </a:cubicBezTo>
              <a:cubicBezTo>
                <a:pt x="1102" y="458"/>
                <a:pt x="1103" y="452"/>
                <a:pt x="1103" y="446"/>
              </a:cubicBezTo>
              <a:close/>
            </a:path>
          </a:pathLst>
        </a:custGeom>
        <a:solidFill>
          <a:srgbClr val="25406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1479550</xdr:colOff>
      <xdr:row>3</xdr:row>
      <xdr:rowOff>127000</xdr:rowOff>
    </xdr:from>
    <xdr:to>
      <xdr:col>5</xdr:col>
      <xdr:colOff>501650</xdr:colOff>
      <xdr:row>4</xdr:row>
      <xdr:rowOff>101600</xdr:rowOff>
    </xdr:to>
    <xdr:sp macro="" textlink="">
      <xdr:nvSpPr>
        <xdr:cNvPr id="12" name="Forma libre 6">
          <a:extLst>
            <a:ext uri="{FF2B5EF4-FFF2-40B4-BE49-F238E27FC236}">
              <a16:creationId xmlns:a16="http://schemas.microsoft.com/office/drawing/2014/main" id="{1AF5C340-4AD7-4432-8C1E-B8EE0453DB7A}"/>
            </a:ext>
          </a:extLst>
        </xdr:cNvPr>
        <xdr:cNvSpPr>
          <a:spLocks noChangeArrowheads="1"/>
        </xdr:cNvSpPr>
      </xdr:nvSpPr>
      <xdr:spPr bwMode="auto">
        <a:xfrm>
          <a:off x="7512050" y="679450"/>
          <a:ext cx="520700" cy="158750"/>
        </a:xfrm>
        <a:custGeom>
          <a:avLst/>
          <a:gdLst>
            <a:gd name="G0" fmla="+- 1 0 0"/>
            <a:gd name="G1" fmla="+- 1 0 0"/>
            <a:gd name="G2" fmla="*/ 1 819 512"/>
            <a:gd name="G3" fmla="+- 1 0 0"/>
            <a:gd name="G4" fmla="+- 285 0 0"/>
            <a:gd name="G5" fmla="+- 1 0 0"/>
            <a:gd name="G6" fmla="+- 1 0 0"/>
            <a:gd name="G7" fmla="+- 1 0 0"/>
            <a:gd name="G8" fmla="+- 1 0 0"/>
            <a:gd name="G9" fmla="+- 1 0 0"/>
            <a:gd name="G10" fmla="+- 1 0 0"/>
            <a:gd name="G11" fmla="+- 1 0 0"/>
            <a:gd name="G12" fmla="*/ 1 24577 2"/>
            <a:gd name="G13" fmla="+- 1 0 0"/>
            <a:gd name="G14" fmla="+- 1 0 0"/>
            <a:gd name="G15" fmla="+- 8 0 0"/>
            <a:gd name="G16" fmla="sin 12 G15"/>
            <a:gd name="G17" fmla="+- 64691 0 0"/>
            <a:gd name="G18" fmla="+- 114 0 0"/>
            <a:gd name="G19" fmla="+- 1080 0 0"/>
            <a:gd name="G20" fmla="+- 1136 0 0"/>
            <a:gd name="G21" fmla="+- 336 0 0"/>
            <a:gd name="G22" fmla="+- 63902 0 0"/>
            <a:gd name="G23" fmla="+- 62776 0 0"/>
            <a:gd name="T0" fmla="*/ 1205 w 609"/>
            <a:gd name="T1" fmla="*/ 0 h 285"/>
            <a:gd name="T2" fmla="*/ 845 w 609"/>
            <a:gd name="T3" fmla="*/ 194 h 285"/>
            <a:gd name="T4" fmla="*/ 80 w 609"/>
            <a:gd name="T5" fmla="*/ 1225 h 285"/>
            <a:gd name="T6" fmla="*/ 145 w 609"/>
            <a:gd name="T7" fmla="*/ 1419 h 285"/>
            <a:gd name="T8" fmla="*/ 283 w 609"/>
            <a:gd name="T9" fmla="*/ 1419 h 285"/>
            <a:gd name="T10" fmla="*/ 1083 w 609"/>
            <a:gd name="T11" fmla="*/ 1285 h 285"/>
            <a:gd name="T12" fmla="*/ 2919 w 609"/>
            <a:gd name="T13" fmla="*/ 134 h 285"/>
            <a:gd name="T14" fmla="*/ 2894 w 609"/>
            <a:gd name="T15" fmla="*/ 0 h 285"/>
            <a:gd name="T16" fmla="*/ 1205 w 609"/>
            <a:gd name="T17" fmla="*/ 0 h 285"/>
            <a:gd name="T18" fmla="*/ 0 w 609"/>
            <a:gd name="T19" fmla="*/ 0 h 285"/>
            <a:gd name="T20" fmla="*/ 609 w 609"/>
            <a:gd name="T21" fmla="*/ 285 h 2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T18" t="T19" r="T20" b="T21"/>
          <a:pathLst>
            <a:path w="609" h="285">
              <a:moveTo>
                <a:pt x="243" y="0"/>
              </a:moveTo>
              <a:cubicBezTo>
                <a:pt x="219" y="0"/>
                <a:pt x="186" y="18"/>
                <a:pt x="170" y="39"/>
              </a:cubicBezTo>
              <a:cubicBezTo>
                <a:pt x="16" y="246"/>
                <a:pt x="16" y="246"/>
                <a:pt x="16" y="246"/>
              </a:cubicBezTo>
              <a:cubicBezTo>
                <a:pt x="0" y="267"/>
                <a:pt x="5" y="285"/>
                <a:pt x="29" y="285"/>
              </a:cubicBezTo>
              <a:cubicBezTo>
                <a:pt x="57" y="285"/>
                <a:pt x="57" y="285"/>
                <a:pt x="57" y="285"/>
              </a:cubicBezTo>
              <a:cubicBezTo>
                <a:pt x="81" y="285"/>
                <a:pt x="197" y="273"/>
                <a:pt x="218" y="258"/>
              </a:cubicBezTo>
              <a:cubicBezTo>
                <a:pt x="588" y="27"/>
                <a:pt x="588" y="27"/>
                <a:pt x="588" y="27"/>
              </a:cubicBezTo>
              <a:cubicBezTo>
                <a:pt x="609" y="12"/>
                <a:pt x="606" y="0"/>
                <a:pt x="583" y="0"/>
              </a:cubicBezTo>
              <a:lnTo>
                <a:pt x="243" y="0"/>
              </a:lnTo>
              <a:close/>
            </a:path>
          </a:pathLst>
        </a:custGeom>
        <a:solidFill>
          <a:srgbClr val="376092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558800</xdr:colOff>
      <xdr:row>3</xdr:row>
      <xdr:rowOff>57150</xdr:rowOff>
    </xdr:from>
    <xdr:to>
      <xdr:col>5</xdr:col>
      <xdr:colOff>781050</xdr:colOff>
      <xdr:row>3</xdr:row>
      <xdr:rowOff>95250</xdr:rowOff>
    </xdr:to>
    <xdr:sp macro="" textlink="">
      <xdr:nvSpPr>
        <xdr:cNvPr id="13" name="Forma libre 7">
          <a:extLst>
            <a:ext uri="{FF2B5EF4-FFF2-40B4-BE49-F238E27FC236}">
              <a16:creationId xmlns:a16="http://schemas.microsoft.com/office/drawing/2014/main" id="{23645F3A-3E3C-48CB-8F9D-FB23B803E9A3}"/>
            </a:ext>
          </a:extLst>
        </xdr:cNvPr>
        <xdr:cNvSpPr>
          <a:spLocks noChangeArrowheads="1"/>
        </xdr:cNvSpPr>
      </xdr:nvSpPr>
      <xdr:spPr bwMode="auto">
        <a:xfrm>
          <a:off x="8089900" y="609600"/>
          <a:ext cx="222250" cy="38100"/>
        </a:xfrm>
        <a:custGeom>
          <a:avLst/>
          <a:gdLst>
            <a:gd name="G0" fmla="+- 1 0 0"/>
            <a:gd name="G1" fmla="+- 65516 0 0"/>
            <a:gd name="G2" fmla="+- 1 0 0"/>
            <a:gd name="G3" fmla="+- 65517 0 0"/>
            <a:gd name="G4" fmla="*/ 1 62729 22848"/>
            <a:gd name="G5" fmla="+- 75 0 0"/>
            <a:gd name="G6" fmla="+- 75 0 0"/>
            <a:gd name="G7" fmla="+- 1 0 0"/>
            <a:gd name="G8" fmla="+- 1 0 0"/>
            <a:gd name="G9" fmla="*/ 1 24577 2"/>
            <a:gd name="G10" fmla="+- 1 0 0"/>
            <a:gd name="G11" fmla="+- 1 0 0"/>
            <a:gd name="G12" fmla="*/ 1 16619 25856"/>
            <a:gd name="G13" fmla="*/ G12 1 180"/>
            <a:gd name="G14" fmla="*/ 0 1 G13"/>
            <a:gd name="G15" fmla="+- 65355 0 0"/>
            <a:gd name="G16" fmla="+- 65341 0 0"/>
            <a:gd name="G17" fmla="+- 65305 0 0"/>
            <a:gd name="G18" fmla="+- 909 0 0"/>
            <a:gd name="T0" fmla="*/ 145 w 259"/>
            <a:gd name="T1" fmla="*/ 0 h 75"/>
            <a:gd name="T2" fmla="*/ 0 w 259"/>
            <a:gd name="T3" fmla="*/ 181 h 75"/>
            <a:gd name="T4" fmla="*/ 0 w 259"/>
            <a:gd name="T5" fmla="*/ 195 h 75"/>
            <a:gd name="T6" fmla="*/ 145 w 259"/>
            <a:gd name="T7" fmla="*/ 376 h 75"/>
            <a:gd name="T8" fmla="*/ 1285 w 259"/>
            <a:gd name="T9" fmla="*/ 376 h 75"/>
            <a:gd name="T10" fmla="*/ 1216 w 259"/>
            <a:gd name="T11" fmla="*/ 0 h 75"/>
            <a:gd name="T12" fmla="*/ 145 w 259"/>
            <a:gd name="T13" fmla="*/ 0 h 75"/>
            <a:gd name="T14" fmla="*/ 0 w 259"/>
            <a:gd name="T15" fmla="*/ 0 h 75"/>
            <a:gd name="T16" fmla="*/ 259 w 259"/>
            <a:gd name="T17" fmla="*/ 75 h 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T14" t="T15" r="T16" b="T17"/>
          <a:pathLst>
            <a:path w="259" h="75">
              <a:moveTo>
                <a:pt x="29" y="0"/>
              </a:moveTo>
              <a:cubicBezTo>
                <a:pt x="13" y="0"/>
                <a:pt x="0" y="16"/>
                <a:pt x="0" y="36"/>
              </a:cubicBezTo>
              <a:cubicBezTo>
                <a:pt x="0" y="39"/>
                <a:pt x="0" y="39"/>
                <a:pt x="0" y="39"/>
              </a:cubicBezTo>
              <a:cubicBezTo>
                <a:pt x="0" y="58"/>
                <a:pt x="13" y="75"/>
                <a:pt x="29" y="75"/>
              </a:cubicBezTo>
              <a:cubicBezTo>
                <a:pt x="259" y="75"/>
                <a:pt x="259" y="75"/>
                <a:pt x="259" y="75"/>
              </a:cubicBezTo>
              <a:cubicBezTo>
                <a:pt x="259" y="48"/>
                <a:pt x="254" y="23"/>
                <a:pt x="245" y="0"/>
              </a:cubicBezTo>
              <a:lnTo>
                <a:pt x="29" y="0"/>
              </a:lnTo>
              <a:close/>
            </a:path>
          </a:pathLst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425450</xdr:colOff>
      <xdr:row>3</xdr:row>
      <xdr:rowOff>57150</xdr:rowOff>
    </xdr:from>
    <xdr:to>
      <xdr:col>5</xdr:col>
      <xdr:colOff>488950</xdr:colOff>
      <xdr:row>3</xdr:row>
      <xdr:rowOff>95250</xdr:rowOff>
    </xdr:to>
    <xdr:sp macro="" textlink="">
      <xdr:nvSpPr>
        <xdr:cNvPr id="14" name="Elipse 51">
          <a:extLst>
            <a:ext uri="{FF2B5EF4-FFF2-40B4-BE49-F238E27FC236}">
              <a16:creationId xmlns:a16="http://schemas.microsoft.com/office/drawing/2014/main" id="{06DCBBB6-6044-4379-8737-F88C02AC8D50}"/>
            </a:ext>
          </a:extLst>
        </xdr:cNvPr>
        <xdr:cNvSpPr>
          <a:spLocks noChangeArrowheads="1"/>
        </xdr:cNvSpPr>
      </xdr:nvSpPr>
      <xdr:spPr bwMode="auto">
        <a:xfrm>
          <a:off x="7956550" y="609600"/>
          <a:ext cx="63500" cy="38100"/>
        </a:xfrm>
        <a:prstGeom prst="ellipse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311150</xdr:colOff>
      <xdr:row>3</xdr:row>
      <xdr:rowOff>57150</xdr:rowOff>
    </xdr:from>
    <xdr:to>
      <xdr:col>5</xdr:col>
      <xdr:colOff>374650</xdr:colOff>
      <xdr:row>3</xdr:row>
      <xdr:rowOff>95250</xdr:rowOff>
    </xdr:to>
    <xdr:sp macro="" textlink="">
      <xdr:nvSpPr>
        <xdr:cNvPr id="15" name="Elipse 52">
          <a:extLst>
            <a:ext uri="{FF2B5EF4-FFF2-40B4-BE49-F238E27FC236}">
              <a16:creationId xmlns:a16="http://schemas.microsoft.com/office/drawing/2014/main" id="{495A2852-A4F5-4233-AA29-9F990B925DED}"/>
            </a:ext>
          </a:extLst>
        </xdr:cNvPr>
        <xdr:cNvSpPr>
          <a:spLocks noChangeArrowheads="1"/>
        </xdr:cNvSpPr>
      </xdr:nvSpPr>
      <xdr:spPr bwMode="auto">
        <a:xfrm>
          <a:off x="7842250" y="609600"/>
          <a:ext cx="63500" cy="38100"/>
        </a:xfrm>
        <a:prstGeom prst="ellipse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5</xdr:col>
      <xdr:colOff>196850</xdr:colOff>
      <xdr:row>3</xdr:row>
      <xdr:rowOff>57150</xdr:rowOff>
    </xdr:from>
    <xdr:to>
      <xdr:col>5</xdr:col>
      <xdr:colOff>260350</xdr:colOff>
      <xdr:row>3</xdr:row>
      <xdr:rowOff>95250</xdr:rowOff>
    </xdr:to>
    <xdr:sp macro="" textlink="">
      <xdr:nvSpPr>
        <xdr:cNvPr id="16" name="Elipse 53">
          <a:extLst>
            <a:ext uri="{FF2B5EF4-FFF2-40B4-BE49-F238E27FC236}">
              <a16:creationId xmlns:a16="http://schemas.microsoft.com/office/drawing/2014/main" id="{A23F4B5A-1C76-4743-A113-37275E487C29}"/>
            </a:ext>
          </a:extLst>
        </xdr:cNvPr>
        <xdr:cNvSpPr>
          <a:spLocks noChangeArrowheads="1"/>
        </xdr:cNvSpPr>
      </xdr:nvSpPr>
      <xdr:spPr bwMode="auto">
        <a:xfrm>
          <a:off x="7727950" y="609600"/>
          <a:ext cx="63500" cy="38100"/>
        </a:xfrm>
        <a:prstGeom prst="ellipse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3</xdr:col>
      <xdr:colOff>2343150</xdr:colOff>
      <xdr:row>2</xdr:row>
      <xdr:rowOff>95250</xdr:rowOff>
    </xdr:from>
    <xdr:to>
      <xdr:col>4</xdr:col>
      <xdr:colOff>666750</xdr:colOff>
      <xdr:row>4</xdr:row>
      <xdr:rowOff>50800</xdr:rowOff>
    </xdr:to>
    <xdr:sp macro="" textlink="">
      <xdr:nvSpPr>
        <xdr:cNvPr id="17" name="Autoforma 3">
          <a:extLst>
            <a:ext uri="{FF2B5EF4-FFF2-40B4-BE49-F238E27FC236}">
              <a16:creationId xmlns:a16="http://schemas.microsoft.com/office/drawing/2014/main" id="{671F3BD3-9426-4615-AF36-BE34CCFD04B8}"/>
            </a:ext>
          </a:extLst>
        </xdr:cNvPr>
        <xdr:cNvSpPr>
          <a:spLocks noChangeArrowheads="1"/>
        </xdr:cNvSpPr>
      </xdr:nvSpPr>
      <xdr:spPr bwMode="auto">
        <a:xfrm>
          <a:off x="5949950" y="463550"/>
          <a:ext cx="749300" cy="323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368300</xdr:colOff>
      <xdr:row>2</xdr:row>
      <xdr:rowOff>95250</xdr:rowOff>
    </xdr:from>
    <xdr:to>
      <xdr:col>4</xdr:col>
      <xdr:colOff>1117600</xdr:colOff>
      <xdr:row>4</xdr:row>
      <xdr:rowOff>12700</xdr:rowOff>
    </xdr:to>
    <xdr:sp macro="" textlink="">
      <xdr:nvSpPr>
        <xdr:cNvPr id="18" name="Forma libre 5">
          <a:extLst>
            <a:ext uri="{FF2B5EF4-FFF2-40B4-BE49-F238E27FC236}">
              <a16:creationId xmlns:a16="http://schemas.microsoft.com/office/drawing/2014/main" id="{E5EA1FB5-30DF-4436-B2DF-0CA54AC7A380}"/>
            </a:ext>
          </a:extLst>
        </xdr:cNvPr>
        <xdr:cNvSpPr>
          <a:spLocks noChangeArrowheads="1"/>
        </xdr:cNvSpPr>
      </xdr:nvSpPr>
      <xdr:spPr bwMode="auto">
        <a:xfrm>
          <a:off x="6400800" y="463550"/>
          <a:ext cx="749300" cy="285750"/>
        </a:xfrm>
        <a:custGeom>
          <a:avLst/>
          <a:gdLst>
            <a:gd name="T0" fmla="*/ 165 w 1092"/>
            <a:gd name="T1" fmla="*/ 51 h 614"/>
            <a:gd name="T2" fmla="*/ 158 w 1092"/>
            <a:gd name="T3" fmla="*/ 41 h 614"/>
            <a:gd name="T4" fmla="*/ 149 w 1092"/>
            <a:gd name="T5" fmla="*/ 34 h 614"/>
            <a:gd name="T6" fmla="*/ 136 w 1092"/>
            <a:gd name="T7" fmla="*/ 32 h 614"/>
            <a:gd name="T8" fmla="*/ 133 w 1092"/>
            <a:gd name="T9" fmla="*/ 32 h 614"/>
            <a:gd name="T10" fmla="*/ 107 w 1092"/>
            <a:gd name="T11" fmla="*/ 4 h 614"/>
            <a:gd name="T12" fmla="*/ 101 w 1092"/>
            <a:gd name="T13" fmla="*/ 1 h 614"/>
            <a:gd name="T14" fmla="*/ 95 w 1092"/>
            <a:gd name="T15" fmla="*/ 0 h 614"/>
            <a:gd name="T16" fmla="*/ 21 w 1092"/>
            <a:gd name="T17" fmla="*/ 0 h 614"/>
            <a:gd name="T18" fmla="*/ 21 w 1092"/>
            <a:gd name="T19" fmla="*/ 11 h 614"/>
            <a:gd name="T20" fmla="*/ 24 w 1092"/>
            <a:gd name="T21" fmla="*/ 11 h 614"/>
            <a:gd name="T22" fmla="*/ 2 w 1092"/>
            <a:gd name="T23" fmla="*/ 58 h 614"/>
            <a:gd name="T24" fmla="*/ 0 w 1092"/>
            <a:gd name="T25" fmla="*/ 69 h 614"/>
            <a:gd name="T26" fmla="*/ 0 w 1092"/>
            <a:gd name="T27" fmla="*/ 75 h 614"/>
            <a:gd name="T28" fmla="*/ 1 w 1092"/>
            <a:gd name="T29" fmla="*/ 82 h 614"/>
            <a:gd name="T30" fmla="*/ 3 w 1092"/>
            <a:gd name="T31" fmla="*/ 73 h 614"/>
            <a:gd name="T32" fmla="*/ 10 w 1092"/>
            <a:gd name="T33" fmla="*/ 63 h 614"/>
            <a:gd name="T34" fmla="*/ 20 w 1092"/>
            <a:gd name="T35" fmla="*/ 57 h 614"/>
            <a:gd name="T36" fmla="*/ 31 w 1092"/>
            <a:gd name="T37" fmla="*/ 54 h 614"/>
            <a:gd name="T38" fmla="*/ 44 w 1092"/>
            <a:gd name="T39" fmla="*/ 57 h 614"/>
            <a:gd name="T40" fmla="*/ 53 w 1092"/>
            <a:gd name="T41" fmla="*/ 63 h 614"/>
            <a:gd name="T42" fmla="*/ 60 w 1092"/>
            <a:gd name="T43" fmla="*/ 73 h 614"/>
            <a:gd name="T44" fmla="*/ 62 w 1092"/>
            <a:gd name="T45" fmla="*/ 85 h 614"/>
            <a:gd name="T46" fmla="*/ 60 w 1092"/>
            <a:gd name="T47" fmla="*/ 96 h 614"/>
            <a:gd name="T48" fmla="*/ 97 w 1092"/>
            <a:gd name="T49" fmla="*/ 96 h 614"/>
            <a:gd name="T50" fmla="*/ 95 w 1092"/>
            <a:gd name="T51" fmla="*/ 85 h 614"/>
            <a:gd name="T52" fmla="*/ 98 w 1092"/>
            <a:gd name="T53" fmla="*/ 73 h 614"/>
            <a:gd name="T54" fmla="*/ 104 w 1092"/>
            <a:gd name="T55" fmla="*/ 63 h 614"/>
            <a:gd name="T56" fmla="*/ 114 w 1092"/>
            <a:gd name="T57" fmla="*/ 57 h 614"/>
            <a:gd name="T58" fmla="*/ 126 w 1092"/>
            <a:gd name="T59" fmla="*/ 54 h 614"/>
            <a:gd name="T60" fmla="*/ 138 w 1092"/>
            <a:gd name="T61" fmla="*/ 57 h 614"/>
            <a:gd name="T62" fmla="*/ 147 w 1092"/>
            <a:gd name="T63" fmla="*/ 63 h 614"/>
            <a:gd name="T64" fmla="*/ 154 w 1092"/>
            <a:gd name="T65" fmla="*/ 73 h 614"/>
            <a:gd name="T66" fmla="*/ 156 w 1092"/>
            <a:gd name="T67" fmla="*/ 85 h 614"/>
            <a:gd name="T68" fmla="*/ 154 w 1092"/>
            <a:gd name="T69" fmla="*/ 96 h 614"/>
            <a:gd name="T70" fmla="*/ 157 w 1092"/>
            <a:gd name="T71" fmla="*/ 96 h 614"/>
            <a:gd name="T72" fmla="*/ 161 w 1092"/>
            <a:gd name="T73" fmla="*/ 95 h 614"/>
            <a:gd name="T74" fmla="*/ 165 w 1092"/>
            <a:gd name="T75" fmla="*/ 93 h 614"/>
            <a:gd name="T76" fmla="*/ 167 w 1092"/>
            <a:gd name="T77" fmla="*/ 89 h 614"/>
            <a:gd name="T78" fmla="*/ 168 w 1092"/>
            <a:gd name="T79" fmla="*/ 85 h 614"/>
            <a:gd name="T80" fmla="*/ 168 w 1092"/>
            <a:gd name="T81" fmla="*/ 64 h 614"/>
            <a:gd name="T82" fmla="*/ 165 w 1092"/>
            <a:gd name="T83" fmla="*/ 51 h 614"/>
            <a:gd name="T84" fmla="*/ 63 w 1092"/>
            <a:gd name="T85" fmla="*/ 32 h 614"/>
            <a:gd name="T86" fmla="*/ 25 w 1092"/>
            <a:gd name="T87" fmla="*/ 32 h 614"/>
            <a:gd name="T88" fmla="*/ 33 w 1092"/>
            <a:gd name="T89" fmla="*/ 13 h 614"/>
            <a:gd name="T90" fmla="*/ 36 w 1092"/>
            <a:gd name="T91" fmla="*/ 11 h 614"/>
            <a:gd name="T92" fmla="*/ 38 w 1092"/>
            <a:gd name="T93" fmla="*/ 11 h 614"/>
            <a:gd name="T94" fmla="*/ 63 w 1092"/>
            <a:gd name="T95" fmla="*/ 11 h 614"/>
            <a:gd name="T96" fmla="*/ 63 w 1092"/>
            <a:gd name="T97" fmla="*/ 32 h 614"/>
            <a:gd name="T98" fmla="*/ 73 w 1092"/>
            <a:gd name="T99" fmla="*/ 32 h 614"/>
            <a:gd name="T100" fmla="*/ 73 w 1092"/>
            <a:gd name="T101" fmla="*/ 11 h 614"/>
            <a:gd name="T102" fmla="*/ 95 w 1092"/>
            <a:gd name="T103" fmla="*/ 11 h 614"/>
            <a:gd name="T104" fmla="*/ 99 w 1092"/>
            <a:gd name="T105" fmla="*/ 12 h 614"/>
            <a:gd name="T106" fmla="*/ 118 w 1092"/>
            <a:gd name="T107" fmla="*/ 32 h 614"/>
            <a:gd name="T108" fmla="*/ 73 w 1092"/>
            <a:gd name="T109" fmla="*/ 32 h 614"/>
            <a:gd name="T110" fmla="*/ 0 w 1092"/>
            <a:gd name="T111" fmla="*/ 0 h 614"/>
            <a:gd name="T112" fmla="*/ 1092 w 1092"/>
            <a:gd name="T113" fmla="*/ 614 h 61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</a:cxnLst>
          <a:rect l="T110" t="T111" r="T112" b="T113"/>
          <a:pathLst>
            <a:path w="1092" h="614">
              <a:moveTo>
                <a:pt x="1076" y="329"/>
              </a:moveTo>
              <a:cubicBezTo>
                <a:pt x="1065" y="304"/>
                <a:pt x="1051" y="282"/>
                <a:pt x="1032" y="264"/>
              </a:cubicBezTo>
              <a:cubicBezTo>
                <a:pt x="1014" y="246"/>
                <a:pt x="992" y="231"/>
                <a:pt x="967" y="220"/>
              </a:cubicBezTo>
              <a:cubicBezTo>
                <a:pt x="942" y="210"/>
                <a:pt x="916" y="204"/>
                <a:pt x="887" y="204"/>
              </a:cubicBezTo>
              <a:cubicBezTo>
                <a:pt x="867" y="204"/>
                <a:pt x="867" y="204"/>
                <a:pt x="867" y="204"/>
              </a:cubicBezTo>
              <a:cubicBezTo>
                <a:pt x="693" y="29"/>
                <a:pt x="693" y="29"/>
                <a:pt x="693" y="29"/>
              </a:cubicBezTo>
              <a:cubicBezTo>
                <a:pt x="683" y="20"/>
                <a:pt x="672" y="12"/>
                <a:pt x="659" y="7"/>
              </a:cubicBezTo>
              <a:cubicBezTo>
                <a:pt x="647" y="2"/>
                <a:pt x="634" y="0"/>
                <a:pt x="620" y="0"/>
              </a:cubicBezTo>
              <a:cubicBezTo>
                <a:pt x="136" y="0"/>
                <a:pt x="136" y="0"/>
                <a:pt x="136" y="0"/>
              </a:cubicBezTo>
              <a:cubicBezTo>
                <a:pt x="136" y="68"/>
                <a:pt x="136" y="68"/>
                <a:pt x="136" y="68"/>
              </a:cubicBezTo>
              <a:cubicBezTo>
                <a:pt x="152" y="68"/>
                <a:pt x="152" y="68"/>
                <a:pt x="152" y="68"/>
              </a:cubicBezTo>
              <a:cubicBezTo>
                <a:pt x="15" y="368"/>
                <a:pt x="15" y="368"/>
                <a:pt x="15" y="368"/>
              </a:cubicBezTo>
              <a:cubicBezTo>
                <a:pt x="5" y="391"/>
                <a:pt x="0" y="414"/>
                <a:pt x="0" y="439"/>
              </a:cubicBezTo>
              <a:cubicBezTo>
                <a:pt x="0" y="477"/>
                <a:pt x="0" y="477"/>
                <a:pt x="0" y="477"/>
              </a:cubicBezTo>
              <a:cubicBezTo>
                <a:pt x="0" y="492"/>
                <a:pt x="2" y="506"/>
                <a:pt x="7" y="520"/>
              </a:cubicBezTo>
              <a:cubicBezTo>
                <a:pt x="9" y="502"/>
                <a:pt x="14" y="484"/>
                <a:pt x="21" y="468"/>
              </a:cubicBezTo>
              <a:cubicBezTo>
                <a:pt x="31" y="444"/>
                <a:pt x="46" y="423"/>
                <a:pt x="64" y="404"/>
              </a:cubicBezTo>
              <a:cubicBezTo>
                <a:pt x="82" y="386"/>
                <a:pt x="103" y="372"/>
                <a:pt x="127" y="362"/>
              </a:cubicBezTo>
              <a:cubicBezTo>
                <a:pt x="151" y="351"/>
                <a:pt x="177" y="346"/>
                <a:pt x="205" y="346"/>
              </a:cubicBezTo>
              <a:cubicBezTo>
                <a:pt x="233" y="346"/>
                <a:pt x="259" y="351"/>
                <a:pt x="283" y="362"/>
              </a:cubicBezTo>
              <a:cubicBezTo>
                <a:pt x="307" y="372"/>
                <a:pt x="328" y="386"/>
                <a:pt x="346" y="404"/>
              </a:cubicBezTo>
              <a:cubicBezTo>
                <a:pt x="364" y="423"/>
                <a:pt x="378" y="444"/>
                <a:pt x="389" y="468"/>
              </a:cubicBezTo>
              <a:cubicBezTo>
                <a:pt x="399" y="491"/>
                <a:pt x="404" y="517"/>
                <a:pt x="404" y="545"/>
              </a:cubicBezTo>
              <a:cubicBezTo>
                <a:pt x="404" y="570"/>
                <a:pt x="400" y="593"/>
                <a:pt x="392" y="614"/>
              </a:cubicBezTo>
              <a:cubicBezTo>
                <a:pt x="631" y="614"/>
                <a:pt x="631" y="614"/>
                <a:pt x="631" y="614"/>
              </a:cubicBezTo>
              <a:cubicBezTo>
                <a:pt x="624" y="593"/>
                <a:pt x="619" y="570"/>
                <a:pt x="619" y="545"/>
              </a:cubicBezTo>
              <a:cubicBezTo>
                <a:pt x="619" y="517"/>
                <a:pt x="625" y="491"/>
                <a:pt x="635" y="468"/>
              </a:cubicBezTo>
              <a:cubicBezTo>
                <a:pt x="645" y="444"/>
                <a:pt x="660" y="423"/>
                <a:pt x="678" y="404"/>
              </a:cubicBezTo>
              <a:cubicBezTo>
                <a:pt x="696" y="386"/>
                <a:pt x="717" y="372"/>
                <a:pt x="741" y="362"/>
              </a:cubicBezTo>
              <a:cubicBezTo>
                <a:pt x="765" y="351"/>
                <a:pt x="791" y="346"/>
                <a:pt x="819" y="346"/>
              </a:cubicBezTo>
              <a:cubicBezTo>
                <a:pt x="847" y="346"/>
                <a:pt x="873" y="351"/>
                <a:pt x="897" y="362"/>
              </a:cubicBezTo>
              <a:cubicBezTo>
                <a:pt x="921" y="372"/>
                <a:pt x="942" y="386"/>
                <a:pt x="960" y="404"/>
              </a:cubicBezTo>
              <a:cubicBezTo>
                <a:pt x="978" y="423"/>
                <a:pt x="992" y="444"/>
                <a:pt x="1003" y="468"/>
              </a:cubicBezTo>
              <a:cubicBezTo>
                <a:pt x="1013" y="491"/>
                <a:pt x="1018" y="517"/>
                <a:pt x="1018" y="545"/>
              </a:cubicBezTo>
              <a:cubicBezTo>
                <a:pt x="1018" y="570"/>
                <a:pt x="1014" y="593"/>
                <a:pt x="1006" y="614"/>
              </a:cubicBezTo>
              <a:cubicBezTo>
                <a:pt x="1024" y="614"/>
                <a:pt x="1024" y="614"/>
                <a:pt x="1024" y="614"/>
              </a:cubicBezTo>
              <a:cubicBezTo>
                <a:pt x="1033" y="614"/>
                <a:pt x="1042" y="612"/>
                <a:pt x="1050" y="608"/>
              </a:cubicBezTo>
              <a:cubicBezTo>
                <a:pt x="1058" y="605"/>
                <a:pt x="1066" y="600"/>
                <a:pt x="1072" y="594"/>
              </a:cubicBezTo>
              <a:cubicBezTo>
                <a:pt x="1078" y="588"/>
                <a:pt x="1083" y="580"/>
                <a:pt x="1087" y="572"/>
              </a:cubicBezTo>
              <a:cubicBezTo>
                <a:pt x="1090" y="564"/>
                <a:pt x="1092" y="555"/>
                <a:pt x="1092" y="545"/>
              </a:cubicBezTo>
              <a:cubicBezTo>
                <a:pt x="1092" y="409"/>
                <a:pt x="1092" y="409"/>
                <a:pt x="1092" y="409"/>
              </a:cubicBezTo>
              <a:cubicBezTo>
                <a:pt x="1092" y="381"/>
                <a:pt x="1087" y="354"/>
                <a:pt x="1076" y="329"/>
              </a:cubicBezTo>
              <a:moveTo>
                <a:pt x="409" y="204"/>
              </a:moveTo>
              <a:cubicBezTo>
                <a:pt x="165" y="204"/>
                <a:pt x="165" y="204"/>
                <a:pt x="165" y="204"/>
              </a:cubicBezTo>
              <a:cubicBezTo>
                <a:pt x="218" y="87"/>
                <a:pt x="218" y="87"/>
                <a:pt x="218" y="87"/>
              </a:cubicBezTo>
              <a:cubicBezTo>
                <a:pt x="220" y="81"/>
                <a:pt x="225" y="77"/>
                <a:pt x="231" y="73"/>
              </a:cubicBezTo>
              <a:cubicBezTo>
                <a:pt x="236" y="70"/>
                <a:pt x="243" y="68"/>
                <a:pt x="249" y="68"/>
              </a:cubicBezTo>
              <a:cubicBezTo>
                <a:pt x="409" y="68"/>
                <a:pt x="409" y="68"/>
                <a:pt x="409" y="68"/>
              </a:cubicBezTo>
              <a:lnTo>
                <a:pt x="409" y="204"/>
              </a:lnTo>
              <a:close/>
              <a:moveTo>
                <a:pt x="478" y="204"/>
              </a:moveTo>
              <a:cubicBezTo>
                <a:pt x="478" y="68"/>
                <a:pt x="478" y="68"/>
                <a:pt x="478" y="68"/>
              </a:cubicBezTo>
              <a:cubicBezTo>
                <a:pt x="620" y="68"/>
                <a:pt x="620" y="68"/>
                <a:pt x="620" y="68"/>
              </a:cubicBezTo>
              <a:cubicBezTo>
                <a:pt x="629" y="68"/>
                <a:pt x="637" y="71"/>
                <a:pt x="644" y="78"/>
              </a:cubicBezTo>
              <a:cubicBezTo>
                <a:pt x="770" y="204"/>
                <a:pt x="770" y="204"/>
                <a:pt x="770" y="204"/>
              </a:cubicBezTo>
              <a:lnTo>
                <a:pt x="478" y="204"/>
              </a:lnTo>
              <a:close/>
            </a:path>
          </a:pathLst>
        </a:custGeom>
        <a:solidFill>
          <a:srgbClr val="376092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406400</xdr:colOff>
      <xdr:row>3</xdr:row>
      <xdr:rowOff>101600</xdr:rowOff>
    </xdr:from>
    <xdr:to>
      <xdr:col>4</xdr:col>
      <xdr:colOff>609600</xdr:colOff>
      <xdr:row>4</xdr:row>
      <xdr:rowOff>44450</xdr:rowOff>
    </xdr:to>
    <xdr:sp macro="" textlink="">
      <xdr:nvSpPr>
        <xdr:cNvPr id="19" name="Forma libre 6">
          <a:extLst>
            <a:ext uri="{FF2B5EF4-FFF2-40B4-BE49-F238E27FC236}">
              <a16:creationId xmlns:a16="http://schemas.microsoft.com/office/drawing/2014/main" id="{23F0599C-F6C7-46BE-90EB-1AA8803D8335}"/>
            </a:ext>
          </a:extLst>
        </xdr:cNvPr>
        <xdr:cNvSpPr>
          <a:spLocks noChangeArrowheads="1"/>
        </xdr:cNvSpPr>
      </xdr:nvSpPr>
      <xdr:spPr bwMode="auto">
        <a:xfrm>
          <a:off x="6438900" y="654050"/>
          <a:ext cx="203200" cy="127000"/>
        </a:xfrm>
        <a:custGeom>
          <a:avLst/>
          <a:gdLst>
            <a:gd name="G0" fmla="+- 1 0 0"/>
            <a:gd name="G1" fmla="+- 1 0 0"/>
            <a:gd name="G2" fmla="+- 1 0 0"/>
            <a:gd name="G3" fmla="+- 1 0 0"/>
            <a:gd name="G4" fmla="+- 1 0 0"/>
            <a:gd name="G5" fmla="+- 1 0 0"/>
            <a:gd name="G6" fmla="+- 1 0 0"/>
            <a:gd name="G7" fmla="+- 1 0 0"/>
            <a:gd name="G8" fmla="+- 1 0 0"/>
            <a:gd name="G9" fmla="+- 65517 0 0"/>
            <a:gd name="G10" fmla="+- 178 0 0"/>
            <a:gd name="G11" fmla="+- 10 0 0"/>
            <a:gd name="G12" fmla="cos 196 G11"/>
            <a:gd name="G13" fmla="*/ 1 733 128"/>
            <a:gd name="G14" fmla="+- 1 0 0"/>
            <a:gd name="G15" fmla="+- 1 0 0"/>
            <a:gd name="G16" fmla="+- 1 0 0"/>
            <a:gd name="G17" fmla="+- 1 0 0"/>
            <a:gd name="G18" fmla="+- 1 0 0"/>
            <a:gd name="G19" fmla="+- 1 0 0"/>
            <a:gd name="G20" fmla="+- 1 0 0"/>
            <a:gd name="G21" fmla="+- 1 0 0"/>
            <a:gd name="G22" fmla="+- 276 0 0"/>
            <a:gd name="G23" fmla="+- 1 0 0"/>
            <a:gd name="G24" fmla="+- 1 0 0"/>
            <a:gd name="G25" fmla="+- 1 0 0"/>
            <a:gd name="G26" fmla="+- 1 0 0"/>
            <a:gd name="G27" fmla="*/ 1 10915 51712"/>
            <a:gd name="G28" fmla="+- 1 0 0"/>
            <a:gd name="G29" fmla="+- 1 0 0"/>
            <a:gd name="G30" fmla="+- 1 0 0"/>
            <a:gd name="G31" fmla="+- 1 0 0"/>
            <a:gd name="G32" fmla="+- 1 0 0"/>
            <a:gd name="G33" fmla="+- 1 0 0"/>
            <a:gd name="G34" fmla="+- 1 0 0"/>
            <a:gd name="G35" fmla="+- 1 0 0"/>
            <a:gd name="G36" fmla="+- 1 0 0"/>
            <a:gd name="G37" fmla="+- 1 0 0"/>
            <a:gd name="G38" fmla="+- 1 0 0"/>
            <a:gd name="G39" fmla="+- 1 0 0"/>
            <a:gd name="G40" fmla="+- 1 0 0"/>
            <a:gd name="G41" fmla="+- 1 0 0"/>
            <a:gd name="G42" fmla="+- 1 0 0"/>
            <a:gd name="G43" fmla="+- 1 0 0"/>
            <a:gd name="G44" fmla="+- 1 0 0"/>
            <a:gd name="G45" fmla="+- 1 0 0"/>
            <a:gd name="G46" fmla="+- 1 0 0"/>
            <a:gd name="G47" fmla="+- 1 0 0"/>
            <a:gd name="G48" fmla="+- 1 0 0"/>
            <a:gd name="G49" fmla="+- 1 0 0"/>
            <a:gd name="G50" fmla="+- 1 0 0"/>
            <a:gd name="G51" fmla="+- 1 0 0"/>
            <a:gd name="G52" fmla="+- 1 0 0"/>
            <a:gd name="G53" fmla="+- 1 0 0"/>
            <a:gd name="G54" fmla="+- 1 0 0"/>
            <a:gd name="G55" fmla="+- 1 0 0"/>
            <a:gd name="G56" fmla="+- 1 0 0"/>
            <a:gd name="G57" fmla="+- 1 0 0"/>
            <a:gd name="G58" fmla="+- 1 0 0"/>
            <a:gd name="G59" fmla="+- 1 0 0"/>
            <a:gd name="G60" fmla="+- 1 0 0"/>
            <a:gd name="G61" fmla="+- 1 0 0"/>
            <a:gd name="G62" fmla="+- 1 0 0"/>
            <a:gd name="G63" fmla="+- 1 0 0"/>
            <a:gd name="G64" fmla="+- 65512 0 0"/>
            <a:gd name="G65" fmla="+- 65516 0 0"/>
            <a:gd name="G66" fmla="+- 65522 0 0"/>
            <a:gd name="G67" fmla="+- 65532 0 0"/>
            <a:gd name="G68" fmla="+- 5 0 0"/>
            <a:gd name="G69" fmla="+- 14 0 0"/>
            <a:gd name="G70" fmla="+- 21 0 0"/>
            <a:gd name="G71" fmla="+- 29 0 0"/>
            <a:gd name="G72" fmla="+- 25 0 0"/>
            <a:gd name="G73" fmla="+- 25 0 0"/>
            <a:gd name="G74" fmla="+- 22 0 0"/>
            <a:gd name="G75" fmla="+- 14 0 0"/>
            <a:gd name="G76" fmla="+- 6 0 0"/>
            <a:gd name="G77" fmla="+- 65533 0 0"/>
            <a:gd name="G78" fmla="+- 65527 0 0"/>
            <a:gd name="G79" fmla="+- 65523 0 0"/>
            <a:gd name="G80" fmla="+- 65517 0 0"/>
            <a:gd name="G81" fmla="+- 65512 0 0"/>
            <a:gd name="G82" fmla="+- 65530 0 0"/>
            <a:gd name="G83" fmla="+- 3 0 0"/>
            <a:gd name="G84" fmla="+- 65533 0 0"/>
            <a:gd name="G85" fmla="+- 65527 0 0"/>
            <a:gd name="G86" fmla="+- 65522 0 0"/>
            <a:gd name="G87" fmla="+- 65520 0 0"/>
            <a:gd name="G88" fmla="+- 65519 0 0"/>
            <a:gd name="G89" fmla="+- 65521 0 0"/>
            <a:gd name="G90" fmla="+- 65527 0 0"/>
            <a:gd name="G91" fmla="+- 65534 0 0"/>
            <a:gd name="G92" fmla="+- 4 0 0"/>
            <a:gd name="G93" fmla="+- 11 0 0"/>
            <a:gd name="G94" fmla="+- 15 0 0"/>
            <a:gd name="G95" fmla="+- 18 0 0"/>
            <a:gd name="G96" fmla="+- 17 0 0"/>
            <a:gd name="G97" fmla="+- 16 0 0"/>
            <a:gd name="G98" fmla="+- 10 0 0"/>
            <a:gd name="G99" fmla="+- 65518 0 0"/>
            <a:gd name="G100" fmla="+- 1 0 0"/>
            <a:gd name="G101" fmla="+- 1 0 0"/>
            <a:gd name="G102" fmla="+- 1 0 0"/>
            <a:gd name="G103" fmla="+- 1 0 0"/>
            <a:gd name="G104" fmla="+- 1 0 0"/>
            <a:gd name="T0" fmla="*/ 38 w 288"/>
            <a:gd name="T1" fmla="*/ 7 h 287"/>
            <a:gd name="T2" fmla="*/ 31 w 288"/>
            <a:gd name="T3" fmla="*/ 2 h 287"/>
            <a:gd name="T4" fmla="*/ 22 w 288"/>
            <a:gd name="T5" fmla="*/ 0 h 287"/>
            <a:gd name="T6" fmla="*/ 14 w 288"/>
            <a:gd name="T7" fmla="*/ 2 h 287"/>
            <a:gd name="T8" fmla="*/ 6 w 288"/>
            <a:gd name="T9" fmla="*/ 7 h 287"/>
            <a:gd name="T10" fmla="*/ 2 w 288"/>
            <a:gd name="T11" fmla="*/ 14 h 287"/>
            <a:gd name="T12" fmla="*/ 0 w 288"/>
            <a:gd name="T13" fmla="*/ 23 h 287"/>
            <a:gd name="T14" fmla="*/ 2 w 288"/>
            <a:gd name="T15" fmla="*/ 31 h 287"/>
            <a:gd name="T16" fmla="*/ 2 w 288"/>
            <a:gd name="T17" fmla="*/ 31 h 287"/>
            <a:gd name="T18" fmla="*/ 6 w 288"/>
            <a:gd name="T19" fmla="*/ 39 h 287"/>
            <a:gd name="T20" fmla="*/ 14 w 288"/>
            <a:gd name="T21" fmla="*/ 44 h 287"/>
            <a:gd name="T22" fmla="*/ 22 w 288"/>
            <a:gd name="T23" fmla="*/ 45 h 287"/>
            <a:gd name="T24" fmla="*/ 31 w 288"/>
            <a:gd name="T25" fmla="*/ 44 h 287"/>
            <a:gd name="T26" fmla="*/ 38 w 288"/>
            <a:gd name="T27" fmla="*/ 39 h 287"/>
            <a:gd name="T28" fmla="*/ 42 w 288"/>
            <a:gd name="T29" fmla="*/ 33 h 287"/>
            <a:gd name="T30" fmla="*/ 42 w 288"/>
            <a:gd name="T31" fmla="*/ 31 h 287"/>
            <a:gd name="T32" fmla="*/ 44 w 288"/>
            <a:gd name="T33" fmla="*/ 23 h 287"/>
            <a:gd name="T34" fmla="*/ 42 w 288"/>
            <a:gd name="T35" fmla="*/ 14 h 287"/>
            <a:gd name="T36" fmla="*/ 38 w 288"/>
            <a:gd name="T37" fmla="*/ 7 h 287"/>
            <a:gd name="T38" fmla="*/ 13 w 288"/>
            <a:gd name="T39" fmla="*/ 18 h 287"/>
            <a:gd name="T40" fmla="*/ 15 w 288"/>
            <a:gd name="T41" fmla="*/ 15 h 287"/>
            <a:gd name="T42" fmla="*/ 18 w 288"/>
            <a:gd name="T43" fmla="*/ 13 h 287"/>
            <a:gd name="T44" fmla="*/ 22 w 288"/>
            <a:gd name="T45" fmla="*/ 12 h 287"/>
            <a:gd name="T46" fmla="*/ 26 w 288"/>
            <a:gd name="T47" fmla="*/ 13 h 287"/>
            <a:gd name="T48" fmla="*/ 29 w 288"/>
            <a:gd name="T49" fmla="*/ 15 h 287"/>
            <a:gd name="T50" fmla="*/ 32 w 288"/>
            <a:gd name="T51" fmla="*/ 18 h 287"/>
            <a:gd name="T52" fmla="*/ 33 w 288"/>
            <a:gd name="T53" fmla="*/ 23 h 287"/>
            <a:gd name="T54" fmla="*/ 32 w 288"/>
            <a:gd name="T55" fmla="*/ 27 h 287"/>
            <a:gd name="T56" fmla="*/ 29 w 288"/>
            <a:gd name="T57" fmla="*/ 30 h 287"/>
            <a:gd name="T58" fmla="*/ 26 w 288"/>
            <a:gd name="T59" fmla="*/ 33 h 287"/>
            <a:gd name="T60" fmla="*/ 22 w 288"/>
            <a:gd name="T61" fmla="*/ 33 h 287"/>
            <a:gd name="T62" fmla="*/ 18 w 288"/>
            <a:gd name="T63" fmla="*/ 33 h 287"/>
            <a:gd name="T64" fmla="*/ 15 w 288"/>
            <a:gd name="T65" fmla="*/ 30 h 287"/>
            <a:gd name="T66" fmla="*/ 13 w 288"/>
            <a:gd name="T67" fmla="*/ 27 h 287"/>
            <a:gd name="T68" fmla="*/ 11 w 288"/>
            <a:gd name="T69" fmla="*/ 23 h 287"/>
            <a:gd name="T70" fmla="*/ 13 w 288"/>
            <a:gd name="T71" fmla="*/ 18 h 287"/>
            <a:gd name="T72" fmla="*/ 0 w 288"/>
            <a:gd name="T73" fmla="*/ 0 h 287"/>
            <a:gd name="T74" fmla="*/ 288 w 288"/>
            <a:gd name="T75" fmla="*/ 287 h 28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T72" t="T73" r="T74" b="T75"/>
          <a:pathLst>
            <a:path w="288" h="287">
              <a:moveTo>
                <a:pt x="245" y="42"/>
              </a:moveTo>
              <a:cubicBezTo>
                <a:pt x="232" y="29"/>
                <a:pt x="217" y="18"/>
                <a:pt x="200" y="11"/>
              </a:cubicBezTo>
              <a:cubicBezTo>
                <a:pt x="183" y="3"/>
                <a:pt x="164" y="0"/>
                <a:pt x="144" y="0"/>
              </a:cubicBezTo>
              <a:cubicBezTo>
                <a:pt x="124" y="0"/>
                <a:pt x="105" y="3"/>
                <a:pt x="88" y="11"/>
              </a:cubicBezTo>
              <a:cubicBezTo>
                <a:pt x="70" y="18"/>
                <a:pt x="55" y="29"/>
                <a:pt x="42" y="42"/>
              </a:cubicBezTo>
              <a:cubicBezTo>
                <a:pt x="29" y="55"/>
                <a:pt x="19" y="70"/>
                <a:pt x="11" y="87"/>
              </a:cubicBezTo>
              <a:cubicBezTo>
                <a:pt x="4" y="105"/>
                <a:pt x="0" y="123"/>
                <a:pt x="0" y="143"/>
              </a:cubicBezTo>
              <a:cubicBezTo>
                <a:pt x="0" y="162"/>
                <a:pt x="3" y="178"/>
                <a:pt x="9" y="194"/>
              </a:cubicBezTo>
              <a:cubicBezTo>
                <a:pt x="10" y="196"/>
                <a:pt x="10" y="198"/>
                <a:pt x="11" y="200"/>
              </a:cubicBezTo>
              <a:cubicBezTo>
                <a:pt x="19" y="217"/>
                <a:pt x="29" y="232"/>
                <a:pt x="42" y="245"/>
              </a:cubicBezTo>
              <a:cubicBezTo>
                <a:pt x="55" y="258"/>
                <a:pt x="70" y="269"/>
                <a:pt x="88" y="276"/>
              </a:cubicBezTo>
              <a:cubicBezTo>
                <a:pt x="105" y="284"/>
                <a:pt x="124" y="287"/>
                <a:pt x="144" y="287"/>
              </a:cubicBezTo>
              <a:cubicBezTo>
                <a:pt x="164" y="287"/>
                <a:pt x="183" y="284"/>
                <a:pt x="200" y="276"/>
              </a:cubicBezTo>
              <a:cubicBezTo>
                <a:pt x="217" y="269"/>
                <a:pt x="232" y="258"/>
                <a:pt x="245" y="245"/>
              </a:cubicBezTo>
              <a:cubicBezTo>
                <a:pt x="255" y="235"/>
                <a:pt x="263" y="224"/>
                <a:pt x="270" y="212"/>
              </a:cubicBezTo>
              <a:cubicBezTo>
                <a:pt x="272" y="208"/>
                <a:pt x="274" y="204"/>
                <a:pt x="276" y="200"/>
              </a:cubicBezTo>
              <a:cubicBezTo>
                <a:pt x="284" y="182"/>
                <a:pt x="288" y="164"/>
                <a:pt x="288" y="143"/>
              </a:cubicBezTo>
              <a:cubicBezTo>
                <a:pt x="288" y="123"/>
                <a:pt x="284" y="105"/>
                <a:pt x="276" y="87"/>
              </a:cubicBezTo>
              <a:cubicBezTo>
                <a:pt x="269" y="70"/>
                <a:pt x="259" y="55"/>
                <a:pt x="245" y="42"/>
              </a:cubicBezTo>
              <a:moveTo>
                <a:pt x="81" y="117"/>
              </a:moveTo>
              <a:cubicBezTo>
                <a:pt x="84" y="109"/>
                <a:pt x="89" y="101"/>
                <a:pt x="96" y="95"/>
              </a:cubicBezTo>
              <a:cubicBezTo>
                <a:pt x="102" y="89"/>
                <a:pt x="109" y="84"/>
                <a:pt x="117" y="81"/>
              </a:cubicBezTo>
              <a:cubicBezTo>
                <a:pt x="125" y="77"/>
                <a:pt x="134" y="75"/>
                <a:pt x="144" y="75"/>
              </a:cubicBezTo>
              <a:cubicBezTo>
                <a:pt x="153" y="75"/>
                <a:pt x="162" y="77"/>
                <a:pt x="170" y="81"/>
              </a:cubicBezTo>
              <a:cubicBezTo>
                <a:pt x="179" y="84"/>
                <a:pt x="186" y="89"/>
                <a:pt x="192" y="95"/>
              </a:cubicBezTo>
              <a:cubicBezTo>
                <a:pt x="198" y="101"/>
                <a:pt x="203" y="109"/>
                <a:pt x="207" y="117"/>
              </a:cubicBezTo>
              <a:cubicBezTo>
                <a:pt x="210" y="125"/>
                <a:pt x="212" y="134"/>
                <a:pt x="212" y="143"/>
              </a:cubicBezTo>
              <a:cubicBezTo>
                <a:pt x="212" y="153"/>
                <a:pt x="210" y="162"/>
                <a:pt x="207" y="170"/>
              </a:cubicBezTo>
              <a:cubicBezTo>
                <a:pt x="203" y="178"/>
                <a:pt x="198" y="186"/>
                <a:pt x="192" y="192"/>
              </a:cubicBezTo>
              <a:cubicBezTo>
                <a:pt x="186" y="198"/>
                <a:pt x="179" y="203"/>
                <a:pt x="170" y="206"/>
              </a:cubicBezTo>
              <a:cubicBezTo>
                <a:pt x="162" y="210"/>
                <a:pt x="153" y="212"/>
                <a:pt x="144" y="212"/>
              </a:cubicBezTo>
              <a:cubicBezTo>
                <a:pt x="134" y="212"/>
                <a:pt x="125" y="210"/>
                <a:pt x="117" y="206"/>
              </a:cubicBezTo>
              <a:cubicBezTo>
                <a:pt x="109" y="203"/>
                <a:pt x="102" y="198"/>
                <a:pt x="96" y="192"/>
              </a:cubicBezTo>
              <a:cubicBezTo>
                <a:pt x="89" y="186"/>
                <a:pt x="84" y="178"/>
                <a:pt x="81" y="170"/>
              </a:cubicBezTo>
              <a:cubicBezTo>
                <a:pt x="77" y="162"/>
                <a:pt x="75" y="153"/>
                <a:pt x="75" y="143"/>
              </a:cubicBezTo>
              <a:cubicBezTo>
                <a:pt x="75" y="134"/>
                <a:pt x="77" y="125"/>
                <a:pt x="81" y="117"/>
              </a:cubicBezTo>
            </a:path>
          </a:pathLst>
        </a:custGeom>
        <a:solidFill>
          <a:srgbClr val="25406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825500</xdr:colOff>
      <xdr:row>3</xdr:row>
      <xdr:rowOff>101600</xdr:rowOff>
    </xdr:from>
    <xdr:to>
      <xdr:col>4</xdr:col>
      <xdr:colOff>1028700</xdr:colOff>
      <xdr:row>4</xdr:row>
      <xdr:rowOff>44450</xdr:rowOff>
    </xdr:to>
    <xdr:sp macro="" textlink="">
      <xdr:nvSpPr>
        <xdr:cNvPr id="20" name="Forma libre 7">
          <a:extLst>
            <a:ext uri="{FF2B5EF4-FFF2-40B4-BE49-F238E27FC236}">
              <a16:creationId xmlns:a16="http://schemas.microsoft.com/office/drawing/2014/main" id="{7569F244-79C6-463C-BB3D-FA6C2558ADA2}"/>
            </a:ext>
          </a:extLst>
        </xdr:cNvPr>
        <xdr:cNvSpPr>
          <a:spLocks noChangeArrowheads="1"/>
        </xdr:cNvSpPr>
      </xdr:nvSpPr>
      <xdr:spPr bwMode="auto">
        <a:xfrm>
          <a:off x="6858000" y="654050"/>
          <a:ext cx="203200" cy="127000"/>
        </a:xfrm>
        <a:custGeom>
          <a:avLst/>
          <a:gdLst>
            <a:gd name="G0" fmla="+- 1 0 0"/>
            <a:gd name="G1" fmla="+- 55 0 0"/>
            <a:gd name="G2" fmla="+- 1 0 0"/>
            <a:gd name="G3" fmla="+- 1 0 0"/>
            <a:gd name="G4" fmla="+- 1 0 0"/>
            <a:gd name="G5" fmla="+- 1 0 0"/>
            <a:gd name="G6" fmla="+- 1 0 0"/>
            <a:gd name="G7" fmla="+- 1 0 0"/>
            <a:gd name="G8" fmla="+- 1 0 0"/>
            <a:gd name="G9" fmla="*/ 1 60715 54864"/>
            <a:gd name="G10" fmla="+- 65516 0 0"/>
            <a:gd name="G11" fmla="+- 65522 0 0"/>
            <a:gd name="G12" fmla="*/ 1 4037 61568"/>
            <a:gd name="G13" fmla="*/ 1 26339 51712"/>
            <a:gd name="G14" fmla="+- 1 0 0"/>
            <a:gd name="G15" fmla="+- 1 0 0"/>
            <a:gd name="G16" fmla="+- 1 0 0"/>
            <a:gd name="G17" fmla="+- 1 0 0"/>
            <a:gd name="G18" fmla="+- 1 0 0"/>
            <a:gd name="G19" fmla="+- 1 0 0"/>
            <a:gd name="G20" fmla="+- 1 0 0"/>
            <a:gd name="G21" fmla="+- 1 0 0"/>
            <a:gd name="G22" fmla="*/ 1 1029 512"/>
            <a:gd name="G23" fmla="*/ 1 4119 45696"/>
            <a:gd name="G24" fmla="+- 1 0 0"/>
            <a:gd name="G25" fmla="+- 1 0 0"/>
            <a:gd name="G26" fmla="+- 1 0 0"/>
            <a:gd name="G27" fmla="+- 1 0 0"/>
            <a:gd name="G28" fmla="+- 1 0 0"/>
            <a:gd name="G29" fmla="+- 1 0 0"/>
            <a:gd name="G30" fmla="+- 1 0 0"/>
            <a:gd name="G31" fmla="+- 1 0 0"/>
            <a:gd name="G32" fmla="+- 1 0 0"/>
            <a:gd name="G33" fmla="+- 1 0 0"/>
            <a:gd name="G34" fmla="+- 1 0 0"/>
            <a:gd name="G35" fmla="+- 1 0 0"/>
            <a:gd name="G36" fmla="+- 1 0 0"/>
            <a:gd name="G37" fmla="+- 1 0 0"/>
            <a:gd name="G38" fmla="+- 1 0 0"/>
            <a:gd name="G39" fmla="+- 1 0 0"/>
            <a:gd name="G40" fmla="+- 1 0 0"/>
            <a:gd name="G41" fmla="+- 1 0 0"/>
            <a:gd name="G42" fmla="+- 1 0 0"/>
            <a:gd name="G43" fmla="+- 1 0 0"/>
            <a:gd name="G44" fmla="+- 1 0 0"/>
            <a:gd name="G45" fmla="+- 1 0 0"/>
            <a:gd name="G46" fmla="+- 1 0 0"/>
            <a:gd name="G47" fmla="+- 1 0 0"/>
            <a:gd name="G48" fmla="+- 1 0 0"/>
            <a:gd name="G49" fmla="+- 1 0 0"/>
            <a:gd name="G50" fmla="+- 1 0 0"/>
            <a:gd name="G51" fmla="+- 1 0 0"/>
            <a:gd name="G52" fmla="+- 1 0 0"/>
            <a:gd name="G53" fmla="+- 1 0 0"/>
            <a:gd name="G54" fmla="+- 1 0 0"/>
            <a:gd name="G55" fmla="+- 1 0 0"/>
            <a:gd name="G56" fmla="+- 1 0 0"/>
            <a:gd name="G57" fmla="+- 1 0 0"/>
            <a:gd name="G58" fmla="+- 1 0 0"/>
            <a:gd name="G59" fmla="+- 1 0 0"/>
            <a:gd name="G60" fmla="+- 1 0 0"/>
            <a:gd name="G61" fmla="+- 1 0 0"/>
            <a:gd name="G62" fmla="+- 1 0 0"/>
            <a:gd name="G63" fmla="+- 65512 0 0"/>
            <a:gd name="G64" fmla="+- 65512 0 0"/>
            <a:gd name="G65" fmla="+- 65516 0 0"/>
            <a:gd name="G66" fmla="+- 65522 0 0"/>
            <a:gd name="G67" fmla="+- 65532 0 0"/>
            <a:gd name="G68" fmla="+- 5 0 0"/>
            <a:gd name="G69" fmla="+- 14 0 0"/>
            <a:gd name="G70" fmla="+- 21 0 0"/>
            <a:gd name="G71" fmla="+- 28 0 0"/>
            <a:gd name="G72" fmla="+- 27 0 0"/>
            <a:gd name="G73" fmla="+- 25 0 0"/>
            <a:gd name="G74" fmla="+- 22 0 0"/>
            <a:gd name="G75" fmla="+- 14 0 0"/>
            <a:gd name="G76" fmla="+- 6 0 0"/>
            <a:gd name="G77" fmla="+- 65533 0 0"/>
            <a:gd name="G78" fmla="+- 65526 0 0"/>
            <a:gd name="G79" fmla="+- 65523 0 0"/>
            <a:gd name="G80" fmla="+- 65516 0 0"/>
            <a:gd name="G81" fmla="+- 1 0 0"/>
            <a:gd name="G82" fmla="+- 3 0 0"/>
            <a:gd name="G83" fmla="+- 65533 0 0"/>
            <a:gd name="G84" fmla="+- 65527 0 0"/>
            <a:gd name="G85" fmla="+- 65522 0 0"/>
            <a:gd name="G86" fmla="+- 65520 0 0"/>
            <a:gd name="G87" fmla="+- 65519 0 0"/>
            <a:gd name="G88" fmla="+- 65521 0 0"/>
            <a:gd name="G89" fmla="+- 65527 0 0"/>
            <a:gd name="G90" fmla="+- 65534 0 0"/>
            <a:gd name="G91" fmla="+- 4 0 0"/>
            <a:gd name="G92" fmla="+- 11 0 0"/>
            <a:gd name="G93" fmla="+- 15 0 0"/>
            <a:gd name="G94" fmla="+- 18 0 0"/>
            <a:gd name="G95" fmla="+- 17 0 0"/>
            <a:gd name="G96" fmla="+- 15 0 0"/>
            <a:gd name="G97" fmla="+- 10 0 0"/>
            <a:gd name="G98" fmla="+- 65518 0 0"/>
            <a:gd name="G99" fmla="+- 1 0 0"/>
            <a:gd name="G100" fmla="+- 1 0 0"/>
            <a:gd name="G101" fmla="+- 1 0 0"/>
            <a:gd name="G102" fmla="+- 1 0 0"/>
            <a:gd name="G103" fmla="+- 1 0 0"/>
            <a:gd name="T0" fmla="*/ 43 w 288"/>
            <a:gd name="T1" fmla="*/ 14 h 287"/>
            <a:gd name="T2" fmla="*/ 38 w 288"/>
            <a:gd name="T3" fmla="*/ 7 h 287"/>
            <a:gd name="T4" fmla="*/ 31 w 288"/>
            <a:gd name="T5" fmla="*/ 2 h 287"/>
            <a:gd name="T6" fmla="*/ 22 w 288"/>
            <a:gd name="T7" fmla="*/ 0 h 287"/>
            <a:gd name="T8" fmla="*/ 14 w 288"/>
            <a:gd name="T9" fmla="*/ 2 h 287"/>
            <a:gd name="T10" fmla="*/ 6 w 288"/>
            <a:gd name="T11" fmla="*/ 7 h 287"/>
            <a:gd name="T12" fmla="*/ 2 w 288"/>
            <a:gd name="T13" fmla="*/ 14 h 287"/>
            <a:gd name="T14" fmla="*/ 0 w 288"/>
            <a:gd name="T15" fmla="*/ 23 h 287"/>
            <a:gd name="T16" fmla="*/ 2 w 288"/>
            <a:gd name="T17" fmla="*/ 31 h 287"/>
            <a:gd name="T18" fmla="*/ 3 w 288"/>
            <a:gd name="T19" fmla="*/ 33 h 287"/>
            <a:gd name="T20" fmla="*/ 6 w 288"/>
            <a:gd name="T21" fmla="*/ 39 h 287"/>
            <a:gd name="T22" fmla="*/ 14 w 288"/>
            <a:gd name="T23" fmla="*/ 44 h 287"/>
            <a:gd name="T24" fmla="*/ 22 w 288"/>
            <a:gd name="T25" fmla="*/ 45 h 287"/>
            <a:gd name="T26" fmla="*/ 31 w 288"/>
            <a:gd name="T27" fmla="*/ 44 h 287"/>
            <a:gd name="T28" fmla="*/ 38 w 288"/>
            <a:gd name="T29" fmla="*/ 39 h 287"/>
            <a:gd name="T30" fmla="*/ 42 w 288"/>
            <a:gd name="T31" fmla="*/ 33 h 287"/>
            <a:gd name="T32" fmla="*/ 43 w 288"/>
            <a:gd name="T33" fmla="*/ 31 h 287"/>
            <a:gd name="T34" fmla="*/ 44 w 288"/>
            <a:gd name="T35" fmla="*/ 23 h 287"/>
            <a:gd name="T36" fmla="*/ 43 w 288"/>
            <a:gd name="T37" fmla="*/ 14 h 287"/>
            <a:gd name="T38" fmla="*/ 13 w 288"/>
            <a:gd name="T39" fmla="*/ 18 h 287"/>
            <a:gd name="T40" fmla="*/ 15 w 288"/>
            <a:gd name="T41" fmla="*/ 15 h 287"/>
            <a:gd name="T42" fmla="*/ 18 w 288"/>
            <a:gd name="T43" fmla="*/ 13 h 287"/>
            <a:gd name="T44" fmla="*/ 22 w 288"/>
            <a:gd name="T45" fmla="*/ 12 h 287"/>
            <a:gd name="T46" fmla="*/ 26 w 288"/>
            <a:gd name="T47" fmla="*/ 13 h 287"/>
            <a:gd name="T48" fmla="*/ 29 w 288"/>
            <a:gd name="T49" fmla="*/ 15 h 287"/>
            <a:gd name="T50" fmla="*/ 32 w 288"/>
            <a:gd name="T51" fmla="*/ 18 h 287"/>
            <a:gd name="T52" fmla="*/ 33 w 288"/>
            <a:gd name="T53" fmla="*/ 23 h 287"/>
            <a:gd name="T54" fmla="*/ 32 w 288"/>
            <a:gd name="T55" fmla="*/ 27 h 287"/>
            <a:gd name="T56" fmla="*/ 29 w 288"/>
            <a:gd name="T57" fmla="*/ 30 h 287"/>
            <a:gd name="T58" fmla="*/ 26 w 288"/>
            <a:gd name="T59" fmla="*/ 33 h 287"/>
            <a:gd name="T60" fmla="*/ 22 w 288"/>
            <a:gd name="T61" fmla="*/ 33 h 287"/>
            <a:gd name="T62" fmla="*/ 18 w 288"/>
            <a:gd name="T63" fmla="*/ 33 h 287"/>
            <a:gd name="T64" fmla="*/ 15 w 288"/>
            <a:gd name="T65" fmla="*/ 30 h 287"/>
            <a:gd name="T66" fmla="*/ 13 w 288"/>
            <a:gd name="T67" fmla="*/ 27 h 287"/>
            <a:gd name="T68" fmla="*/ 12 w 288"/>
            <a:gd name="T69" fmla="*/ 23 h 287"/>
            <a:gd name="T70" fmla="*/ 13 w 288"/>
            <a:gd name="T71" fmla="*/ 18 h 287"/>
            <a:gd name="T72" fmla="*/ 0 w 288"/>
            <a:gd name="T73" fmla="*/ 0 h 287"/>
            <a:gd name="T74" fmla="*/ 288 w 288"/>
            <a:gd name="T75" fmla="*/ 287 h 28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</a:cxnLst>
          <a:rect l="T72" t="T73" r="T74" b="T75"/>
          <a:pathLst>
            <a:path w="288" h="287">
              <a:moveTo>
                <a:pt x="277" y="87"/>
              </a:moveTo>
              <a:cubicBezTo>
                <a:pt x="269" y="70"/>
                <a:pt x="259" y="55"/>
                <a:pt x="246" y="42"/>
              </a:cubicBezTo>
              <a:cubicBezTo>
                <a:pt x="233" y="29"/>
                <a:pt x="217" y="18"/>
                <a:pt x="200" y="11"/>
              </a:cubicBezTo>
              <a:cubicBezTo>
                <a:pt x="183" y="3"/>
                <a:pt x="164" y="0"/>
                <a:pt x="144" y="0"/>
              </a:cubicBezTo>
              <a:cubicBezTo>
                <a:pt x="124" y="0"/>
                <a:pt x="105" y="3"/>
                <a:pt x="88" y="11"/>
              </a:cubicBezTo>
              <a:cubicBezTo>
                <a:pt x="70" y="18"/>
                <a:pt x="55" y="29"/>
                <a:pt x="42" y="42"/>
              </a:cubicBezTo>
              <a:cubicBezTo>
                <a:pt x="29" y="55"/>
                <a:pt x="19" y="70"/>
                <a:pt x="11" y="87"/>
              </a:cubicBezTo>
              <a:cubicBezTo>
                <a:pt x="4" y="105"/>
                <a:pt x="0" y="123"/>
                <a:pt x="0" y="143"/>
              </a:cubicBezTo>
              <a:cubicBezTo>
                <a:pt x="0" y="164"/>
                <a:pt x="4" y="182"/>
                <a:pt x="11" y="200"/>
              </a:cubicBezTo>
              <a:cubicBezTo>
                <a:pt x="13" y="204"/>
                <a:pt x="16" y="208"/>
                <a:pt x="18" y="212"/>
              </a:cubicBezTo>
              <a:cubicBezTo>
                <a:pt x="25" y="224"/>
                <a:pt x="32" y="235"/>
                <a:pt x="42" y="245"/>
              </a:cubicBezTo>
              <a:cubicBezTo>
                <a:pt x="55" y="258"/>
                <a:pt x="70" y="269"/>
                <a:pt x="88" y="276"/>
              </a:cubicBezTo>
              <a:cubicBezTo>
                <a:pt x="105" y="284"/>
                <a:pt x="124" y="287"/>
                <a:pt x="144" y="287"/>
              </a:cubicBezTo>
              <a:cubicBezTo>
                <a:pt x="164" y="287"/>
                <a:pt x="183" y="284"/>
                <a:pt x="200" y="276"/>
              </a:cubicBezTo>
              <a:cubicBezTo>
                <a:pt x="217" y="269"/>
                <a:pt x="233" y="258"/>
                <a:pt x="246" y="245"/>
              </a:cubicBezTo>
              <a:cubicBezTo>
                <a:pt x="255" y="235"/>
                <a:pt x="263" y="224"/>
                <a:pt x="270" y="212"/>
              </a:cubicBezTo>
              <a:cubicBezTo>
                <a:pt x="272" y="208"/>
                <a:pt x="275" y="204"/>
                <a:pt x="277" y="200"/>
              </a:cubicBezTo>
              <a:cubicBezTo>
                <a:pt x="284" y="182"/>
                <a:pt x="288" y="164"/>
                <a:pt x="288" y="143"/>
              </a:cubicBezTo>
              <a:cubicBezTo>
                <a:pt x="288" y="123"/>
                <a:pt x="284" y="105"/>
                <a:pt x="277" y="87"/>
              </a:cubicBezTo>
              <a:moveTo>
                <a:pt x="81" y="117"/>
              </a:moveTo>
              <a:cubicBezTo>
                <a:pt x="85" y="109"/>
                <a:pt x="89" y="101"/>
                <a:pt x="96" y="95"/>
              </a:cubicBezTo>
              <a:cubicBezTo>
                <a:pt x="102" y="89"/>
                <a:pt x="109" y="84"/>
                <a:pt x="117" y="81"/>
              </a:cubicBezTo>
              <a:cubicBezTo>
                <a:pt x="125" y="77"/>
                <a:pt x="134" y="75"/>
                <a:pt x="144" y="75"/>
              </a:cubicBezTo>
              <a:cubicBezTo>
                <a:pt x="154" y="75"/>
                <a:pt x="162" y="77"/>
                <a:pt x="171" y="81"/>
              </a:cubicBezTo>
              <a:cubicBezTo>
                <a:pt x="179" y="84"/>
                <a:pt x="186" y="89"/>
                <a:pt x="192" y="95"/>
              </a:cubicBezTo>
              <a:cubicBezTo>
                <a:pt x="198" y="101"/>
                <a:pt x="203" y="109"/>
                <a:pt x="207" y="117"/>
              </a:cubicBezTo>
              <a:cubicBezTo>
                <a:pt x="210" y="125"/>
                <a:pt x="212" y="134"/>
                <a:pt x="212" y="143"/>
              </a:cubicBezTo>
              <a:cubicBezTo>
                <a:pt x="212" y="153"/>
                <a:pt x="210" y="162"/>
                <a:pt x="207" y="170"/>
              </a:cubicBezTo>
              <a:cubicBezTo>
                <a:pt x="203" y="178"/>
                <a:pt x="198" y="186"/>
                <a:pt x="192" y="192"/>
              </a:cubicBezTo>
              <a:cubicBezTo>
                <a:pt x="186" y="198"/>
                <a:pt x="179" y="203"/>
                <a:pt x="171" y="206"/>
              </a:cubicBezTo>
              <a:cubicBezTo>
                <a:pt x="162" y="210"/>
                <a:pt x="154" y="212"/>
                <a:pt x="144" y="212"/>
              </a:cubicBezTo>
              <a:cubicBezTo>
                <a:pt x="134" y="212"/>
                <a:pt x="125" y="210"/>
                <a:pt x="117" y="206"/>
              </a:cubicBezTo>
              <a:cubicBezTo>
                <a:pt x="109" y="203"/>
                <a:pt x="102" y="198"/>
                <a:pt x="96" y="192"/>
              </a:cubicBezTo>
              <a:cubicBezTo>
                <a:pt x="89" y="186"/>
                <a:pt x="85" y="178"/>
                <a:pt x="81" y="170"/>
              </a:cubicBezTo>
              <a:cubicBezTo>
                <a:pt x="77" y="162"/>
                <a:pt x="76" y="153"/>
                <a:pt x="76" y="143"/>
              </a:cubicBezTo>
              <a:cubicBezTo>
                <a:pt x="76" y="134"/>
                <a:pt x="77" y="125"/>
                <a:pt x="81" y="117"/>
              </a:cubicBezTo>
            </a:path>
          </a:pathLst>
        </a:custGeom>
        <a:solidFill>
          <a:srgbClr val="25406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463550</xdr:colOff>
      <xdr:row>3</xdr:row>
      <xdr:rowOff>139700</xdr:rowOff>
    </xdr:from>
    <xdr:to>
      <xdr:col>4</xdr:col>
      <xdr:colOff>558800</xdr:colOff>
      <xdr:row>4</xdr:row>
      <xdr:rowOff>12700</xdr:rowOff>
    </xdr:to>
    <xdr:sp macro="" textlink="">
      <xdr:nvSpPr>
        <xdr:cNvPr id="21" name="Forma libre 8">
          <a:extLst>
            <a:ext uri="{FF2B5EF4-FFF2-40B4-BE49-F238E27FC236}">
              <a16:creationId xmlns:a16="http://schemas.microsoft.com/office/drawing/2014/main" id="{41678221-06D5-4E3F-AFDA-E6BD96571F24}"/>
            </a:ext>
          </a:extLst>
        </xdr:cNvPr>
        <xdr:cNvSpPr>
          <a:spLocks noChangeArrowheads="1"/>
        </xdr:cNvSpPr>
      </xdr:nvSpPr>
      <xdr:spPr bwMode="auto">
        <a:xfrm>
          <a:off x="6496050" y="692150"/>
          <a:ext cx="95250" cy="57150"/>
        </a:xfrm>
        <a:custGeom>
          <a:avLst/>
          <a:gdLst>
            <a:gd name="G0" fmla="+- 1 0 0"/>
            <a:gd name="G1" fmla="+- 1 0 0"/>
            <a:gd name="G2" fmla="+- 1 0 0"/>
            <a:gd name="G3" fmla="+- 1 0 0"/>
            <a:gd name="G4" fmla="+- 1 0 0"/>
            <a:gd name="G5" fmla="+- 1 0 0"/>
            <a:gd name="G6" fmla="+- 1 0 0"/>
            <a:gd name="G7" fmla="+- 1 0 0"/>
            <a:gd name="G8" fmla="+- 1 0 0"/>
            <a:gd name="G9" fmla="+- 1 0 0"/>
            <a:gd name="G10" fmla="+- 1 0 0"/>
            <a:gd name="G11" fmla="+- 1 0 0"/>
            <a:gd name="G12" fmla="+- 1 0 0"/>
            <a:gd name="G13" fmla="+- 1 0 0"/>
            <a:gd name="G14" fmla="+- 1 0 0"/>
            <a:gd name="G15" fmla="+- 1 0 0"/>
            <a:gd name="G16" fmla="+- 1 0 0"/>
            <a:gd name="G17" fmla="+- 1 0 0"/>
            <a:gd name="G18" fmla="+- 1 0 0"/>
            <a:gd name="G19" fmla="+- 6 0 0"/>
            <a:gd name="G20" fmla="sin 34 G19"/>
            <a:gd name="G21" fmla="+- 25 0 0"/>
            <a:gd name="G22" fmla="+- 65526 0 0"/>
            <a:gd name="G23" fmla="*/ 1 93 2"/>
            <a:gd name="G24" fmla="+- 14 0 0"/>
            <a:gd name="G25" fmla="sin 103 G24"/>
            <a:gd name="G26" fmla="+- 1 0 0"/>
            <a:gd name="G27" fmla="*/ 1 24577 2"/>
            <a:gd name="G28" fmla="+- 1 0 0"/>
            <a:gd name="G29" fmla="+- 1 0 0"/>
            <a:gd name="G30" fmla="+- 1 0 0"/>
            <a:gd name="G31" fmla="+- 1 0 0"/>
            <a:gd name="G32" fmla="+- 1 0 0"/>
            <a:gd name="G33" fmla="+- 1 0 0"/>
            <a:gd name="G34" fmla="+- 1 0 0"/>
            <a:gd name="G35" fmla="+- 1 0 0"/>
            <a:gd name="G36" fmla="+- 1 0 0"/>
            <a:gd name="G37" fmla="+- 1 0 0"/>
            <a:gd name="G38" fmla="+- 1 0 0"/>
            <a:gd name="G39" fmla="+- 1 0 0"/>
            <a:gd name="G40" fmla="+- 17 0 0"/>
            <a:gd name="G41" fmla="+- 1 0 0"/>
            <a:gd name="G42" fmla="+- 1 0 0"/>
            <a:gd name="G43" fmla="+- 6 0 0"/>
            <a:gd name="G44" fmla="+- 1 0 0"/>
            <a:gd name="G45" fmla="+- 1 0 0"/>
            <a:gd name="G46" fmla="+- 1 0 0"/>
            <a:gd name="G47" fmla="+- 1 0 0"/>
            <a:gd name="G48" fmla="+- 1 0 0"/>
            <a:gd name="G49" fmla="+- 1 0 0"/>
            <a:gd name="G50" fmla="+- 1 0 0"/>
            <a:gd name="T0" fmla="*/ 3 w 137"/>
            <a:gd name="T1" fmla="*/ 18 h 137"/>
            <a:gd name="T2" fmla="*/ 6 w 137"/>
            <a:gd name="T3" fmla="*/ 20 h 137"/>
            <a:gd name="T4" fmla="*/ 10 w 137"/>
            <a:gd name="T5" fmla="*/ 21 h 137"/>
            <a:gd name="T6" fmla="*/ 14 w 137"/>
            <a:gd name="T7" fmla="*/ 20 h 137"/>
            <a:gd name="T8" fmla="*/ 17 w 137"/>
            <a:gd name="T9" fmla="*/ 18 h 137"/>
            <a:gd name="T10" fmla="*/ 20 w 137"/>
            <a:gd name="T11" fmla="*/ 15 h 137"/>
            <a:gd name="T12" fmla="*/ 21 w 137"/>
            <a:gd name="T13" fmla="*/ 11 h 137"/>
            <a:gd name="T14" fmla="*/ 20 w 137"/>
            <a:gd name="T15" fmla="*/ 7 h 137"/>
            <a:gd name="T16" fmla="*/ 17 w 137"/>
            <a:gd name="T17" fmla="*/ 3 h 137"/>
            <a:gd name="T18" fmla="*/ 14 w 137"/>
            <a:gd name="T19" fmla="*/ 1 h 137"/>
            <a:gd name="T20" fmla="*/ 10 w 137"/>
            <a:gd name="T21" fmla="*/ 0 h 137"/>
            <a:gd name="T22" fmla="*/ 6 w 137"/>
            <a:gd name="T23" fmla="*/ 1 h 137"/>
            <a:gd name="T24" fmla="*/ 3 w 137"/>
            <a:gd name="T25" fmla="*/ 3 h 137"/>
            <a:gd name="T26" fmla="*/ 1 w 137"/>
            <a:gd name="T27" fmla="*/ 7 h 137"/>
            <a:gd name="T28" fmla="*/ 0 w 137"/>
            <a:gd name="T29" fmla="*/ 11 h 137"/>
            <a:gd name="T30" fmla="*/ 1 w 137"/>
            <a:gd name="T31" fmla="*/ 15 h 137"/>
            <a:gd name="T32" fmla="*/ 3 w 137"/>
            <a:gd name="T33" fmla="*/ 18 h 137"/>
            <a:gd name="T34" fmla="*/ 0 w 137"/>
            <a:gd name="T35" fmla="*/ 0 h 137"/>
            <a:gd name="T36" fmla="*/ 137 w 137"/>
            <a:gd name="T37" fmla="*/ 137 h 13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</a:cxnLst>
          <a:rect l="T34" t="T35" r="T36" b="T37"/>
          <a:pathLst>
            <a:path w="137" h="137">
              <a:moveTo>
                <a:pt x="21" y="117"/>
              </a:moveTo>
              <a:cubicBezTo>
                <a:pt x="27" y="123"/>
                <a:pt x="34" y="128"/>
                <a:pt x="42" y="131"/>
              </a:cubicBezTo>
              <a:cubicBezTo>
                <a:pt x="50" y="135"/>
                <a:pt x="59" y="137"/>
                <a:pt x="69" y="137"/>
              </a:cubicBezTo>
              <a:cubicBezTo>
                <a:pt x="78" y="137"/>
                <a:pt x="87" y="135"/>
                <a:pt x="95" y="131"/>
              </a:cubicBezTo>
              <a:cubicBezTo>
                <a:pt x="104" y="128"/>
                <a:pt x="111" y="123"/>
                <a:pt x="117" y="117"/>
              </a:cubicBezTo>
              <a:cubicBezTo>
                <a:pt x="123" y="111"/>
                <a:pt x="128" y="103"/>
                <a:pt x="132" y="95"/>
              </a:cubicBezTo>
              <a:cubicBezTo>
                <a:pt x="135" y="87"/>
                <a:pt x="137" y="78"/>
                <a:pt x="137" y="68"/>
              </a:cubicBezTo>
              <a:cubicBezTo>
                <a:pt x="137" y="59"/>
                <a:pt x="135" y="50"/>
                <a:pt x="132" y="42"/>
              </a:cubicBezTo>
              <a:cubicBezTo>
                <a:pt x="128" y="34"/>
                <a:pt x="123" y="26"/>
                <a:pt x="117" y="20"/>
              </a:cubicBezTo>
              <a:cubicBezTo>
                <a:pt x="111" y="14"/>
                <a:pt x="104" y="9"/>
                <a:pt x="95" y="6"/>
              </a:cubicBezTo>
              <a:cubicBezTo>
                <a:pt x="87" y="2"/>
                <a:pt x="78" y="0"/>
                <a:pt x="69" y="0"/>
              </a:cubicBezTo>
              <a:cubicBezTo>
                <a:pt x="59" y="0"/>
                <a:pt x="50" y="2"/>
                <a:pt x="42" y="6"/>
              </a:cubicBezTo>
              <a:cubicBezTo>
                <a:pt x="34" y="9"/>
                <a:pt x="27" y="14"/>
                <a:pt x="21" y="20"/>
              </a:cubicBezTo>
              <a:cubicBezTo>
                <a:pt x="14" y="26"/>
                <a:pt x="9" y="34"/>
                <a:pt x="6" y="42"/>
              </a:cubicBezTo>
              <a:cubicBezTo>
                <a:pt x="2" y="50"/>
                <a:pt x="0" y="59"/>
                <a:pt x="0" y="68"/>
              </a:cubicBezTo>
              <a:cubicBezTo>
                <a:pt x="0" y="78"/>
                <a:pt x="2" y="87"/>
                <a:pt x="6" y="95"/>
              </a:cubicBezTo>
              <a:cubicBezTo>
                <a:pt x="9" y="103"/>
                <a:pt x="14" y="111"/>
                <a:pt x="21" y="117"/>
              </a:cubicBezTo>
            </a:path>
          </a:pathLst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4</xdr:col>
      <xdr:colOff>876300</xdr:colOff>
      <xdr:row>3</xdr:row>
      <xdr:rowOff>139700</xdr:rowOff>
    </xdr:from>
    <xdr:to>
      <xdr:col>4</xdr:col>
      <xdr:colOff>977900</xdr:colOff>
      <xdr:row>4</xdr:row>
      <xdr:rowOff>12700</xdr:rowOff>
    </xdr:to>
    <xdr:sp macro="" textlink="">
      <xdr:nvSpPr>
        <xdr:cNvPr id="22" name="Forma libre 9">
          <a:extLst>
            <a:ext uri="{FF2B5EF4-FFF2-40B4-BE49-F238E27FC236}">
              <a16:creationId xmlns:a16="http://schemas.microsoft.com/office/drawing/2014/main" id="{FB36ED55-7725-472E-9174-E51F69DAEB68}"/>
            </a:ext>
          </a:extLst>
        </xdr:cNvPr>
        <xdr:cNvSpPr>
          <a:spLocks noChangeArrowheads="1"/>
        </xdr:cNvSpPr>
      </xdr:nvSpPr>
      <xdr:spPr bwMode="auto">
        <a:xfrm>
          <a:off x="6908800" y="692150"/>
          <a:ext cx="101600" cy="57150"/>
        </a:xfrm>
        <a:custGeom>
          <a:avLst/>
          <a:gdLst>
            <a:gd name="G0" fmla="+- 1 0 0"/>
            <a:gd name="G1" fmla="+- 1 0 0"/>
            <a:gd name="G2" fmla="+- 1 0 0"/>
            <a:gd name="G3" fmla="+- 1 0 0"/>
            <a:gd name="G4" fmla="+- 1 0 0"/>
            <a:gd name="G5" fmla="+- 1 0 0"/>
            <a:gd name="G6" fmla="+- 1 0 0"/>
            <a:gd name="G7" fmla="+- 1 0 0"/>
            <a:gd name="G8" fmla="+- 1 0 0"/>
            <a:gd name="G9" fmla="+- 1 0 0"/>
            <a:gd name="G10" fmla="+- 1 0 0"/>
            <a:gd name="G11" fmla="+- 1 0 0"/>
            <a:gd name="G12" fmla="+- 1 0 0"/>
            <a:gd name="G13" fmla="+- 1 0 0"/>
            <a:gd name="G14" fmla="+- 1 0 0"/>
            <a:gd name="G15" fmla="+- 1 0 0"/>
            <a:gd name="G16" fmla="+- 1 0 0"/>
            <a:gd name="G17" fmla="+- 1 0 0"/>
            <a:gd name="G18" fmla="+- 1 0 0"/>
            <a:gd name="G19" fmla="+- 5 0 0"/>
            <a:gd name="G20" fmla="sin 34 G19"/>
            <a:gd name="G21" fmla="+- 1 0 0"/>
            <a:gd name="G22" fmla="+- 65526 0 0"/>
            <a:gd name="G23" fmla="*/ 1 189 512"/>
            <a:gd name="G24" fmla="+- 13 0 0"/>
            <a:gd name="G25" fmla="sin 103 G24"/>
            <a:gd name="G26" fmla="+- 1 0 0"/>
            <a:gd name="G27" fmla="*/ 1 24577 2"/>
            <a:gd name="G28" fmla="+- 1 0 0"/>
            <a:gd name="G29" fmla="+- 1 0 0"/>
            <a:gd name="G30" fmla="+- 1 0 0"/>
            <a:gd name="G31" fmla="+- 1 0 0"/>
            <a:gd name="G32" fmla="+- 1 0 0"/>
            <a:gd name="G33" fmla="+- 1 0 0"/>
            <a:gd name="G34" fmla="+- 1 0 0"/>
            <a:gd name="G35" fmla="+- 1 0 0"/>
            <a:gd name="G36" fmla="+- 1 0 0"/>
            <a:gd name="G37" fmla="+- 1 0 0"/>
            <a:gd name="G38" fmla="+- 1 0 0"/>
            <a:gd name="G39" fmla="+- 1 0 0"/>
            <a:gd name="G40" fmla="+- 18 0 0"/>
            <a:gd name="G41" fmla="+- 1 0 0"/>
            <a:gd name="G42" fmla="+- 1 0 0"/>
            <a:gd name="G43" fmla="+- 6 0 0"/>
            <a:gd name="G44" fmla="+- 1 0 0"/>
            <a:gd name="G45" fmla="+- 1 0 0"/>
            <a:gd name="G46" fmla="+- 1 0 0"/>
            <a:gd name="G47" fmla="+- 1 0 0"/>
            <a:gd name="G48" fmla="+- 1 0 0"/>
            <a:gd name="G49" fmla="+- 1 0 0"/>
            <a:gd name="G50" fmla="+- 1 0 0"/>
            <a:gd name="T0" fmla="*/ 3 w 136"/>
            <a:gd name="T1" fmla="*/ 18 h 137"/>
            <a:gd name="T2" fmla="*/ 6 w 136"/>
            <a:gd name="T3" fmla="*/ 20 h 137"/>
            <a:gd name="T4" fmla="*/ 11 w 136"/>
            <a:gd name="T5" fmla="*/ 21 h 137"/>
            <a:gd name="T6" fmla="*/ 14 w 136"/>
            <a:gd name="T7" fmla="*/ 20 h 137"/>
            <a:gd name="T8" fmla="*/ 18 w 136"/>
            <a:gd name="T9" fmla="*/ 18 h 137"/>
            <a:gd name="T10" fmla="*/ 20 w 136"/>
            <a:gd name="T11" fmla="*/ 15 h 137"/>
            <a:gd name="T12" fmla="*/ 21 w 136"/>
            <a:gd name="T13" fmla="*/ 11 h 137"/>
            <a:gd name="T14" fmla="*/ 20 w 136"/>
            <a:gd name="T15" fmla="*/ 7 h 137"/>
            <a:gd name="T16" fmla="*/ 18 w 136"/>
            <a:gd name="T17" fmla="*/ 3 h 137"/>
            <a:gd name="T18" fmla="*/ 14 w 136"/>
            <a:gd name="T19" fmla="*/ 1 h 137"/>
            <a:gd name="T20" fmla="*/ 11 w 136"/>
            <a:gd name="T21" fmla="*/ 0 h 137"/>
            <a:gd name="T22" fmla="*/ 6 w 136"/>
            <a:gd name="T23" fmla="*/ 1 h 137"/>
            <a:gd name="T24" fmla="*/ 3 w 136"/>
            <a:gd name="T25" fmla="*/ 3 h 137"/>
            <a:gd name="T26" fmla="*/ 1 w 136"/>
            <a:gd name="T27" fmla="*/ 7 h 137"/>
            <a:gd name="T28" fmla="*/ 0 w 136"/>
            <a:gd name="T29" fmla="*/ 11 h 137"/>
            <a:gd name="T30" fmla="*/ 1 w 136"/>
            <a:gd name="T31" fmla="*/ 15 h 137"/>
            <a:gd name="T32" fmla="*/ 3 w 136"/>
            <a:gd name="T33" fmla="*/ 18 h 137"/>
            <a:gd name="T34" fmla="*/ 0 w 136"/>
            <a:gd name="T35" fmla="*/ 0 h 137"/>
            <a:gd name="T36" fmla="*/ 136 w 136"/>
            <a:gd name="T37" fmla="*/ 137 h 13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</a:cxnLst>
          <a:rect l="T34" t="T35" r="T36" b="T37"/>
          <a:pathLst>
            <a:path w="136" h="137">
              <a:moveTo>
                <a:pt x="20" y="117"/>
              </a:moveTo>
              <a:cubicBezTo>
                <a:pt x="26" y="123"/>
                <a:pt x="33" y="128"/>
                <a:pt x="41" y="131"/>
              </a:cubicBezTo>
              <a:cubicBezTo>
                <a:pt x="49" y="135"/>
                <a:pt x="58" y="137"/>
                <a:pt x="68" y="137"/>
              </a:cubicBezTo>
              <a:cubicBezTo>
                <a:pt x="77" y="137"/>
                <a:pt x="86" y="135"/>
                <a:pt x="95" y="131"/>
              </a:cubicBezTo>
              <a:cubicBezTo>
                <a:pt x="103" y="128"/>
                <a:pt x="110" y="123"/>
                <a:pt x="116" y="117"/>
              </a:cubicBezTo>
              <a:cubicBezTo>
                <a:pt x="122" y="111"/>
                <a:pt x="127" y="103"/>
                <a:pt x="131" y="95"/>
              </a:cubicBezTo>
              <a:cubicBezTo>
                <a:pt x="134" y="87"/>
                <a:pt x="136" y="78"/>
                <a:pt x="136" y="68"/>
              </a:cubicBezTo>
              <a:cubicBezTo>
                <a:pt x="136" y="59"/>
                <a:pt x="134" y="50"/>
                <a:pt x="131" y="42"/>
              </a:cubicBezTo>
              <a:cubicBezTo>
                <a:pt x="127" y="34"/>
                <a:pt x="122" y="26"/>
                <a:pt x="116" y="20"/>
              </a:cubicBezTo>
              <a:cubicBezTo>
                <a:pt x="110" y="14"/>
                <a:pt x="103" y="9"/>
                <a:pt x="95" y="6"/>
              </a:cubicBezTo>
              <a:cubicBezTo>
                <a:pt x="86" y="2"/>
                <a:pt x="77" y="0"/>
                <a:pt x="68" y="0"/>
              </a:cubicBezTo>
              <a:cubicBezTo>
                <a:pt x="58" y="0"/>
                <a:pt x="49" y="2"/>
                <a:pt x="41" y="6"/>
              </a:cubicBezTo>
              <a:cubicBezTo>
                <a:pt x="33" y="9"/>
                <a:pt x="26" y="14"/>
                <a:pt x="20" y="20"/>
              </a:cubicBezTo>
              <a:cubicBezTo>
                <a:pt x="13" y="26"/>
                <a:pt x="9" y="34"/>
                <a:pt x="5" y="42"/>
              </a:cubicBezTo>
              <a:cubicBezTo>
                <a:pt x="1" y="50"/>
                <a:pt x="0" y="59"/>
                <a:pt x="0" y="68"/>
              </a:cubicBezTo>
              <a:cubicBezTo>
                <a:pt x="0" y="78"/>
                <a:pt x="1" y="87"/>
                <a:pt x="5" y="95"/>
              </a:cubicBezTo>
              <a:cubicBezTo>
                <a:pt x="9" y="103"/>
                <a:pt x="13" y="111"/>
                <a:pt x="20" y="117"/>
              </a:cubicBezTo>
            </a:path>
          </a:pathLst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7</xdr:col>
      <xdr:colOff>184150</xdr:colOff>
      <xdr:row>2</xdr:row>
      <xdr:rowOff>44450</xdr:rowOff>
    </xdr:from>
    <xdr:to>
      <xdr:col>7</xdr:col>
      <xdr:colOff>1301750</xdr:colOff>
      <xdr:row>4</xdr:row>
      <xdr:rowOff>133350</xdr:rowOff>
    </xdr:to>
    <xdr:sp macro="" textlink="">
      <xdr:nvSpPr>
        <xdr:cNvPr id="23" name="Forma libre 21">
          <a:extLst>
            <a:ext uri="{FF2B5EF4-FFF2-40B4-BE49-F238E27FC236}">
              <a16:creationId xmlns:a16="http://schemas.microsoft.com/office/drawing/2014/main" id="{21B3E91E-8920-4845-BC37-DFA71880C7D3}"/>
            </a:ext>
          </a:extLst>
        </xdr:cNvPr>
        <xdr:cNvSpPr>
          <a:spLocks noChangeArrowheads="1"/>
        </xdr:cNvSpPr>
      </xdr:nvSpPr>
      <xdr:spPr bwMode="auto">
        <a:xfrm>
          <a:off x="10248900" y="412750"/>
          <a:ext cx="1117600" cy="457200"/>
        </a:xfrm>
        <a:custGeom>
          <a:avLst/>
          <a:gdLst>
            <a:gd name="G0" fmla="+- 1 0 0"/>
            <a:gd name="G1" fmla="+- 1 0 0"/>
            <a:gd name="G2" fmla="+- 1 0 0"/>
            <a:gd name="G3" fmla="+- 1 0 0"/>
            <a:gd name="G4" fmla="+- 1 0 0"/>
            <a:gd name="G5" fmla="+- 1679 0 0"/>
            <a:gd name="G6" fmla="sin 0 G5"/>
            <a:gd name="G7" fmla="+- 1 0 0"/>
            <a:gd name="G8" fmla="+- 1 0 0"/>
            <a:gd name="G9" fmla="+- 1 0 0"/>
            <a:gd name="G10" fmla="+- 1 0 0"/>
            <a:gd name="G11" fmla="+- 1 0 0"/>
            <a:gd name="G12" fmla="+- 1 0 0"/>
            <a:gd name="G13" fmla="+- 65319 0 0"/>
            <a:gd name="G14" fmla="+- 1 0 0"/>
            <a:gd name="G15" fmla="+- 1 0 0"/>
            <a:gd name="G16" fmla="+- 1 0 0"/>
            <a:gd name="G17" fmla="+- 1 0 0"/>
            <a:gd name="G18" fmla="+- 1 0 0"/>
            <a:gd name="G19" fmla="+- 1 0 0"/>
            <a:gd name="G20" fmla="+- 1 0 0"/>
            <a:gd name="G21" fmla="+- 1 0 0"/>
            <a:gd name="G22" fmla="+- 1 0 0"/>
            <a:gd name="G23" fmla="+- 1 0 0"/>
            <a:gd name="G24" fmla="+- 1 0 0"/>
            <a:gd name="G25" fmla="+- 1 0 0"/>
            <a:gd name="G26" fmla="+- 1 0 0"/>
            <a:gd name="G27" fmla="+- 1 0 0"/>
            <a:gd name="G28" fmla="+- 1 0 0"/>
            <a:gd name="G29" fmla="+- 1 0 0"/>
            <a:gd name="G30" fmla="+- 1 0 0"/>
            <a:gd name="G31" fmla="+- 1 0 0"/>
            <a:gd name="G32" fmla="+- 1 0 0"/>
            <a:gd name="G33" fmla="+- 1 0 0"/>
            <a:gd name="G34" fmla="+- 1 0 0"/>
            <a:gd name="G35" fmla="+- 1 0 0"/>
            <a:gd name="G36" fmla="+- 1 0 0"/>
            <a:gd name="G37" fmla="+- 27816 0 0"/>
            <a:gd name="G38" fmla="+- 1 0 0"/>
            <a:gd name="G39" fmla="+- 1 0 0"/>
            <a:gd name="G40" fmla="+- 1 0 0"/>
            <a:gd name="G41" fmla="+- 1 0 0"/>
            <a:gd name="G42" fmla="+- 1 0 0"/>
            <a:gd name="G43" fmla="+- 1 0 0"/>
            <a:gd name="G44" fmla="+- 1 0 0"/>
            <a:gd name="G45" fmla="+- 1 0 0"/>
            <a:gd name="G46" fmla="+- 1 0 0"/>
            <a:gd name="G47" fmla="+- 1 0 0"/>
            <a:gd name="G48" fmla="+- 1 0 0"/>
            <a:gd name="G49" fmla="+- 1 0 0"/>
            <a:gd name="G50" fmla="+- 1 0 0"/>
            <a:gd name="G51" fmla="+- 1 0 0"/>
            <a:gd name="G52" fmla="+- 1 0 0"/>
            <a:gd name="T0" fmla="*/ 562049186 w 3063"/>
            <a:gd name="T1" fmla="*/ 89833002 h 1912"/>
            <a:gd name="T2" fmla="*/ 482228167 w 3063"/>
            <a:gd name="T3" fmla="*/ 22458152 h 1912"/>
            <a:gd name="T4" fmla="*/ 437638738 w 3063"/>
            <a:gd name="T5" fmla="*/ 33919625 h 1912"/>
            <a:gd name="T6" fmla="*/ 354514599 w 3063"/>
            <a:gd name="T7" fmla="*/ 0 h 1912"/>
            <a:gd name="T8" fmla="*/ 290291189 w 3063"/>
            <a:gd name="T9" fmla="*/ 18276250 h 1912"/>
            <a:gd name="T10" fmla="*/ 233407377 w 3063"/>
            <a:gd name="T11" fmla="*/ 309727 h 1912"/>
            <a:gd name="T12" fmla="*/ 161843887 w 3063"/>
            <a:gd name="T13" fmla="*/ 32370991 h 1912"/>
            <a:gd name="T14" fmla="*/ 116703688 w 3063"/>
            <a:gd name="T15" fmla="*/ 24781693 h 1912"/>
            <a:gd name="T16" fmla="*/ 0 w 3063"/>
            <a:gd name="T17" fmla="*/ 123288245 h 1912"/>
            <a:gd name="T18" fmla="*/ 50461356 w 3063"/>
            <a:gd name="T19" fmla="*/ 204447691 h 1912"/>
            <a:gd name="T20" fmla="*/ 160375882 w 3063"/>
            <a:gd name="T21" fmla="*/ 275539686 h 1912"/>
            <a:gd name="T22" fmla="*/ 209002110 w 3063"/>
            <a:gd name="T23" fmla="*/ 266401761 h 1912"/>
            <a:gd name="T24" fmla="*/ 290658297 w 3063"/>
            <a:gd name="T25" fmla="*/ 296139471 h 1912"/>
            <a:gd name="T26" fmla="*/ 382773379 w 3063"/>
            <a:gd name="T27" fmla="*/ 255250022 h 1912"/>
            <a:gd name="T28" fmla="*/ 438922975 w 3063"/>
            <a:gd name="T29" fmla="*/ 268724909 h 1912"/>
            <a:gd name="T30" fmla="*/ 544616891 w 3063"/>
            <a:gd name="T31" fmla="*/ 179511337 h 1912"/>
            <a:gd name="T32" fmla="*/ 534157943 w 3063"/>
            <a:gd name="T33" fmla="*/ 141100095 h 1912"/>
            <a:gd name="T34" fmla="*/ 562049186 w 3063"/>
            <a:gd name="T35" fmla="*/ 89833002 h 1912"/>
            <a:gd name="T36" fmla="*/ 0 w 3063"/>
            <a:gd name="T37" fmla="*/ 0 h 1912"/>
            <a:gd name="T38" fmla="*/ 3063 w 3063"/>
            <a:gd name="T39" fmla="*/ 1912 h 191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</a:cxnLst>
          <a:rect l="T36" t="T37" r="T38" b="T39"/>
          <a:pathLst>
            <a:path w="3063" h="1912">
              <a:moveTo>
                <a:pt x="3063" y="580"/>
              </a:moveTo>
              <a:cubicBezTo>
                <a:pt x="3063" y="340"/>
                <a:pt x="2869" y="145"/>
                <a:pt x="2628" y="145"/>
              </a:cubicBezTo>
              <a:cubicBezTo>
                <a:pt x="2538" y="145"/>
                <a:pt x="2455" y="172"/>
                <a:pt x="2385" y="219"/>
              </a:cubicBezTo>
              <a:cubicBezTo>
                <a:pt x="2279" y="86"/>
                <a:pt x="2116" y="0"/>
                <a:pt x="1932" y="0"/>
              </a:cubicBezTo>
              <a:cubicBezTo>
                <a:pt x="1801" y="0"/>
                <a:pt x="1679" y="44"/>
                <a:pt x="1582" y="118"/>
              </a:cubicBezTo>
              <a:cubicBezTo>
                <a:pt x="1499" y="46"/>
                <a:pt x="1391" y="2"/>
                <a:pt x="1272" y="2"/>
              </a:cubicBezTo>
              <a:cubicBezTo>
                <a:pt x="1110" y="2"/>
                <a:pt x="967" y="84"/>
                <a:pt x="882" y="209"/>
              </a:cubicBezTo>
              <a:cubicBezTo>
                <a:pt x="806" y="177"/>
                <a:pt x="723" y="160"/>
                <a:pt x="636" y="160"/>
              </a:cubicBezTo>
              <a:cubicBezTo>
                <a:pt x="285" y="160"/>
                <a:pt x="0" y="445"/>
                <a:pt x="0" y="796"/>
              </a:cubicBezTo>
              <a:cubicBezTo>
                <a:pt x="0" y="1013"/>
                <a:pt x="109" y="1205"/>
                <a:pt x="275" y="1320"/>
              </a:cubicBezTo>
              <a:cubicBezTo>
                <a:pt x="346" y="1584"/>
                <a:pt x="587" y="1779"/>
                <a:pt x="874" y="1779"/>
              </a:cubicBezTo>
              <a:cubicBezTo>
                <a:pt x="969" y="1779"/>
                <a:pt x="1059" y="1758"/>
                <a:pt x="1139" y="1720"/>
              </a:cubicBezTo>
              <a:cubicBezTo>
                <a:pt x="1250" y="1838"/>
                <a:pt x="1408" y="1912"/>
                <a:pt x="1584" y="1912"/>
              </a:cubicBezTo>
              <a:cubicBezTo>
                <a:pt x="1792" y="1912"/>
                <a:pt x="1976" y="1808"/>
                <a:pt x="2086" y="1648"/>
              </a:cubicBezTo>
              <a:cubicBezTo>
                <a:pt x="2175" y="1703"/>
                <a:pt x="2279" y="1735"/>
                <a:pt x="2392" y="1735"/>
              </a:cubicBezTo>
              <a:cubicBezTo>
                <a:pt x="2710" y="1735"/>
                <a:pt x="2968" y="1477"/>
                <a:pt x="2968" y="1159"/>
              </a:cubicBezTo>
              <a:cubicBezTo>
                <a:pt x="2968" y="1070"/>
                <a:pt x="2947" y="986"/>
                <a:pt x="2911" y="911"/>
              </a:cubicBezTo>
              <a:cubicBezTo>
                <a:pt x="3004" y="831"/>
                <a:pt x="3063" y="712"/>
                <a:pt x="3063" y="580"/>
              </a:cubicBezTo>
              <a:close/>
            </a:path>
          </a:pathLst>
        </a:cu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absolute">
    <xdr:from>
      <xdr:col>0</xdr:col>
      <xdr:colOff>330200</xdr:colOff>
      <xdr:row>1</xdr:row>
      <xdr:rowOff>165100</xdr:rowOff>
    </xdr:from>
    <xdr:to>
      <xdr:col>9</xdr:col>
      <xdr:colOff>114300</xdr:colOff>
      <xdr:row>4</xdr:row>
      <xdr:rowOff>38100</xdr:rowOff>
    </xdr:to>
    <xdr:sp macro="" textlink="" fLocksText="0">
      <xdr:nvSpPr>
        <xdr:cNvPr id="24" name="28 CuadroTexto">
          <a:extLst>
            <a:ext uri="{FF2B5EF4-FFF2-40B4-BE49-F238E27FC236}">
              <a16:creationId xmlns:a16="http://schemas.microsoft.com/office/drawing/2014/main" id="{8F01BB4E-406D-4221-9BC3-FA43F9E32321}"/>
            </a:ext>
          </a:extLst>
        </xdr:cNvPr>
        <xdr:cNvSpPr txBox="1">
          <a:spLocks noChangeArrowheads="1"/>
        </xdr:cNvSpPr>
      </xdr:nvSpPr>
      <xdr:spPr bwMode="auto">
        <a:xfrm>
          <a:off x="330200" y="349250"/>
          <a:ext cx="14173200" cy="425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t"/>
        <a:lstStyle/>
        <a:p>
          <a:pPr algn="l" rtl="0">
            <a:defRPr sz="1000"/>
          </a:pPr>
          <a:r>
            <a:rPr lang="es-AR" sz="1800" b="0" i="0" u="none" strike="noStrike" baseline="0">
              <a:solidFill>
                <a:srgbClr val="33CCCC"/>
              </a:solidFill>
              <a:latin typeface="Calibri"/>
              <a:cs typeface="Calibri"/>
            </a:rPr>
            <a:t>ITINERARIO VACACIONES 2021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425450</xdr:colOff>
      <xdr:row>1</xdr:row>
      <xdr:rowOff>19050</xdr:rowOff>
    </xdr:from>
    <xdr:to>
      <xdr:col>14</xdr:col>
      <xdr:colOff>698500</xdr:colOff>
      <xdr:row>22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435BE3-FFE7-42C4-A94E-953A51BFA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9450" y="203200"/>
          <a:ext cx="5607050" cy="398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ncalendar.com/calendario/Argentina/Abril-2022" TargetMode="External"/><Relationship Id="rId1" Type="http://schemas.openxmlformats.org/officeDocument/2006/relationships/hyperlink" Target="https://www.wincalendar.com/calendario/Argentina/Febrero-2022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sfrutaroma.com/metro" TargetMode="External"/><Relationship Id="rId1" Type="http://schemas.openxmlformats.org/officeDocument/2006/relationships/hyperlink" Target="https://www.enroma.com/que-ver-en-roma-en-tres-dia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seumflorence.com/es" TargetMode="External"/><Relationship Id="rId2" Type="http://schemas.openxmlformats.org/officeDocument/2006/relationships/hyperlink" Target="https://lamaletadecarla.com/firenze-card-vale-la-pena-florencia/" TargetMode="External"/><Relationship Id="rId1" Type="http://schemas.openxmlformats.org/officeDocument/2006/relationships/hyperlink" Target="https://www.civitatis.com/es/florencia/free-tour-florencia/?aid=1026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firenzecard.it/es" TargetMode="External"/><Relationship Id="rId4" Type="http://schemas.openxmlformats.org/officeDocument/2006/relationships/hyperlink" Target="https://www.florence-museum.com/es/reservar-entradas.php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entamemadrid.es/free-tour-madrid-austrias/" TargetMode="External"/><Relationship Id="rId3" Type="http://schemas.openxmlformats.org/officeDocument/2006/relationships/hyperlink" Target="https://www.freetour.com/es/madrid/madrid-de-los-austrias" TargetMode="External"/><Relationship Id="rId7" Type="http://schemas.openxmlformats.org/officeDocument/2006/relationships/hyperlink" Target="https://www.cuentamemadrid.es/free-tour-madrid-borbones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freetour.com/es/madrid/free-tour-madrid-nocturno-en-espanol" TargetMode="External"/><Relationship Id="rId1" Type="http://schemas.openxmlformats.org/officeDocument/2006/relationships/hyperlink" Target="https://www.mochileandoporelmundo.com/cosas-que-ver-y-hacer-en-toledo-un-dia/" TargetMode="External"/><Relationship Id="rId6" Type="http://schemas.openxmlformats.org/officeDocument/2006/relationships/hyperlink" Target="https://www.freetour.com/es/madrid/free-tour-madrid-de-las-luces" TargetMode="External"/><Relationship Id="rId11" Type="http://schemas.openxmlformats.org/officeDocument/2006/relationships/hyperlink" Target="https://www.civitatis.com/es/madrid/visita-guiada-madrid/" TargetMode="External"/><Relationship Id="rId5" Type="http://schemas.openxmlformats.org/officeDocument/2006/relationships/hyperlink" Target="https://www.freetour.com/es/madrid/madrid-free-walking-tour" TargetMode="External"/><Relationship Id="rId10" Type="http://schemas.openxmlformats.org/officeDocument/2006/relationships/hyperlink" Target="https://www.freetour.com/es/madrid/madrid-historical-experience" TargetMode="External"/><Relationship Id="rId4" Type="http://schemas.openxmlformats.org/officeDocument/2006/relationships/hyperlink" Target="https://www.freetour.com/es/madrid/siente-madrid" TargetMode="External"/><Relationship Id="rId9" Type="http://schemas.openxmlformats.org/officeDocument/2006/relationships/hyperlink" Target="https://www.freetour.com/es/madrid/the-original-free-tour-of-mad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41"/>
  <sheetViews>
    <sheetView showGridLines="0" tabSelected="1" zoomScale="90" zoomScaleNormal="90" workbookViewId="0">
      <pane ySplit="2" topLeftCell="A12" activePane="bottomLeft" state="frozen"/>
      <selection pane="bottomLeft" activeCell="L12" sqref="L12:M12"/>
    </sheetView>
  </sheetViews>
  <sheetFormatPr baseColWidth="10" defaultColWidth="9.1796875" defaultRowHeight="12.5" x14ac:dyDescent="0.25"/>
  <cols>
    <col min="1" max="1" width="2.7265625" style="1" customWidth="1"/>
    <col min="2" max="2" width="3.26953125" style="1" customWidth="1"/>
    <col min="3" max="3" width="15.26953125" style="1" customWidth="1"/>
    <col min="4" max="4" width="3.26953125" style="1" customWidth="1"/>
    <col min="5" max="5" width="15.26953125" style="1" customWidth="1"/>
    <col min="6" max="6" width="3.26953125" style="1" customWidth="1"/>
    <col min="7" max="7" width="15.26953125" style="1" customWidth="1"/>
    <col min="8" max="8" width="3.26953125" style="1" customWidth="1"/>
    <col min="9" max="9" width="15.26953125" style="1" customWidth="1"/>
    <col min="10" max="10" width="3.26953125" style="1" customWidth="1"/>
    <col min="11" max="11" width="15.26953125" style="1" customWidth="1"/>
    <col min="12" max="12" width="3.26953125" style="1" customWidth="1"/>
    <col min="13" max="13" width="15.26953125" style="1" customWidth="1"/>
    <col min="14" max="14" width="3.26953125" style="1" customWidth="1"/>
    <col min="15" max="15" width="15.26953125" style="1" customWidth="1"/>
    <col min="16" max="16" width="1.453125" style="1" customWidth="1"/>
    <col min="17" max="17" width="17.7265625" style="71" bestFit="1" customWidth="1"/>
    <col min="18" max="18" width="8.81640625" style="71" bestFit="1" customWidth="1"/>
    <col min="19" max="19" width="10.90625" style="71" customWidth="1"/>
    <col min="20" max="20" width="23.26953125" style="98" customWidth="1"/>
    <col min="21" max="21" width="9.1796875" style="99"/>
    <col min="22" max="16384" width="9.1796875" style="1"/>
  </cols>
  <sheetData>
    <row r="1" spans="1:21" ht="18" x14ac:dyDescent="0.25">
      <c r="A1" s="2"/>
      <c r="B1" s="132" t="s">
        <v>8</v>
      </c>
      <c r="C1" s="133"/>
      <c r="D1" s="9"/>
      <c r="E1" s="10"/>
      <c r="F1" s="131" t="s">
        <v>375</v>
      </c>
      <c r="G1" s="131"/>
      <c r="H1" s="131"/>
      <c r="I1" s="131"/>
      <c r="J1" s="131"/>
      <c r="K1" s="131"/>
      <c r="L1" s="10"/>
      <c r="M1" s="9"/>
      <c r="N1" s="134" t="s">
        <v>9</v>
      </c>
      <c r="O1" s="135"/>
      <c r="P1" s="4"/>
    </row>
    <row r="2" spans="1:21" ht="13" x14ac:dyDescent="0.3">
      <c r="A2" s="2"/>
      <c r="B2" s="153" t="s">
        <v>1</v>
      </c>
      <c r="C2" s="151"/>
      <c r="D2" s="151" t="s">
        <v>2</v>
      </c>
      <c r="E2" s="151"/>
      <c r="F2" s="151" t="s">
        <v>3</v>
      </c>
      <c r="G2" s="151"/>
      <c r="H2" s="151" t="s">
        <v>4</v>
      </c>
      <c r="I2" s="151"/>
      <c r="J2" s="151" t="s">
        <v>5</v>
      </c>
      <c r="K2" s="151"/>
      <c r="L2" s="151" t="s">
        <v>6</v>
      </c>
      <c r="M2" s="151"/>
      <c r="N2" s="151" t="s">
        <v>7</v>
      </c>
      <c r="O2" s="152"/>
      <c r="P2" s="5"/>
      <c r="Q2" s="72" t="s">
        <v>393</v>
      </c>
      <c r="R2" s="72" t="s">
        <v>394</v>
      </c>
      <c r="S2" s="72" t="s">
        <v>396</v>
      </c>
      <c r="T2" s="100" t="s">
        <v>395</v>
      </c>
    </row>
    <row r="3" spans="1:21" ht="14" x14ac:dyDescent="0.25">
      <c r="A3" s="2"/>
      <c r="B3" s="66">
        <v>44626</v>
      </c>
      <c r="C3" s="67"/>
      <c r="D3" s="68">
        <v>44627</v>
      </c>
      <c r="E3" s="67"/>
      <c r="F3" s="68">
        <v>44628</v>
      </c>
      <c r="G3" s="69"/>
      <c r="H3" s="68">
        <v>44629</v>
      </c>
      <c r="I3" s="67"/>
      <c r="J3" s="68">
        <v>44630</v>
      </c>
      <c r="K3" s="69"/>
      <c r="L3" s="54">
        <v>44631</v>
      </c>
      <c r="M3" s="55"/>
      <c r="N3" s="54">
        <v>44632</v>
      </c>
      <c r="O3" s="56"/>
      <c r="P3" s="5"/>
    </row>
    <row r="4" spans="1:21" x14ac:dyDescent="0.25">
      <c r="A4" s="2"/>
      <c r="B4" s="148" t="s">
        <v>0</v>
      </c>
      <c r="C4" s="149"/>
      <c r="D4" s="150" t="s">
        <v>0</v>
      </c>
      <c r="E4" s="149"/>
      <c r="F4" s="150" t="s">
        <v>0</v>
      </c>
      <c r="G4" s="149"/>
      <c r="H4" s="150" t="s">
        <v>0</v>
      </c>
      <c r="I4" s="149"/>
      <c r="J4" s="150" t="s">
        <v>0</v>
      </c>
      <c r="K4" s="149"/>
      <c r="L4" s="144" t="s">
        <v>0</v>
      </c>
      <c r="M4" s="143"/>
      <c r="N4" s="144" t="s">
        <v>0</v>
      </c>
      <c r="O4" s="145"/>
      <c r="P4" s="5"/>
    </row>
    <row r="5" spans="1:21" ht="12.5" customHeight="1" x14ac:dyDescent="0.25">
      <c r="A5" s="2"/>
      <c r="B5" s="148" t="s">
        <v>0</v>
      </c>
      <c r="C5" s="149"/>
      <c r="D5" s="150" t="s">
        <v>0</v>
      </c>
      <c r="E5" s="149"/>
      <c r="F5" s="150" t="s">
        <v>0</v>
      </c>
      <c r="G5" s="149"/>
      <c r="H5" s="150" t="s">
        <v>0</v>
      </c>
      <c r="I5" s="149"/>
      <c r="J5" s="150" t="s">
        <v>0</v>
      </c>
      <c r="K5" s="149"/>
      <c r="L5" s="144" t="s">
        <v>0</v>
      </c>
      <c r="M5" s="143"/>
      <c r="N5" s="144" t="s">
        <v>376</v>
      </c>
      <c r="O5" s="145"/>
      <c r="P5" s="5"/>
      <c r="Q5" s="71" t="s">
        <v>376</v>
      </c>
      <c r="R5" s="71" t="s">
        <v>391</v>
      </c>
      <c r="S5" s="73">
        <v>65</v>
      </c>
      <c r="T5" s="98" t="s">
        <v>401</v>
      </c>
    </row>
    <row r="6" spans="1:21" x14ac:dyDescent="0.25">
      <c r="A6" s="2"/>
      <c r="B6" s="148" t="s">
        <v>0</v>
      </c>
      <c r="C6" s="149"/>
      <c r="D6" s="150" t="s">
        <v>0</v>
      </c>
      <c r="E6" s="149"/>
      <c r="F6" s="150" t="s">
        <v>0</v>
      </c>
      <c r="G6" s="149"/>
      <c r="H6" s="150" t="s">
        <v>0</v>
      </c>
      <c r="I6" s="149"/>
      <c r="J6" s="150" t="s">
        <v>0</v>
      </c>
      <c r="K6" s="149"/>
      <c r="L6" s="144" t="s">
        <v>0</v>
      </c>
      <c r="M6" s="143"/>
      <c r="N6" s="144" t="s">
        <v>392</v>
      </c>
      <c r="O6" s="145"/>
      <c r="P6" s="5"/>
      <c r="Q6" s="71" t="s">
        <v>386</v>
      </c>
      <c r="R6" s="71" t="s">
        <v>391</v>
      </c>
      <c r="S6" s="73">
        <v>60</v>
      </c>
      <c r="T6" s="98" t="s">
        <v>401</v>
      </c>
    </row>
    <row r="7" spans="1:21" s="8" customFormat="1" ht="12.5" customHeight="1" x14ac:dyDescent="0.25">
      <c r="A7" s="2"/>
      <c r="B7" s="148" t="s">
        <v>0</v>
      </c>
      <c r="C7" s="149"/>
      <c r="D7" s="150" t="s">
        <v>0</v>
      </c>
      <c r="E7" s="149"/>
      <c r="F7" s="150" t="s">
        <v>0</v>
      </c>
      <c r="G7" s="149"/>
      <c r="H7" s="150" t="s">
        <v>0</v>
      </c>
      <c r="I7" s="149"/>
      <c r="J7" s="150" t="s">
        <v>0</v>
      </c>
      <c r="K7" s="149"/>
      <c r="L7" s="144" t="s">
        <v>0</v>
      </c>
      <c r="M7" s="143"/>
      <c r="N7" s="144"/>
      <c r="O7" s="145"/>
      <c r="P7" s="5"/>
      <c r="Q7" s="71" t="s">
        <v>398</v>
      </c>
      <c r="R7" s="96" t="s">
        <v>399</v>
      </c>
      <c r="S7" s="73">
        <v>62</v>
      </c>
      <c r="T7" s="98" t="s">
        <v>402</v>
      </c>
      <c r="U7" s="101"/>
    </row>
    <row r="8" spans="1:21" s="8" customFormat="1" x14ac:dyDescent="0.25">
      <c r="A8" s="2"/>
      <c r="B8" s="148" t="s">
        <v>0</v>
      </c>
      <c r="C8" s="149"/>
      <c r="D8" s="150" t="s">
        <v>0</v>
      </c>
      <c r="E8" s="149"/>
      <c r="F8" s="150" t="s">
        <v>0</v>
      </c>
      <c r="G8" s="149"/>
      <c r="H8" s="150" t="s">
        <v>0</v>
      </c>
      <c r="I8" s="149"/>
      <c r="J8" s="150" t="s">
        <v>0</v>
      </c>
      <c r="K8" s="149"/>
      <c r="L8" s="144" t="s">
        <v>0</v>
      </c>
      <c r="M8" s="143"/>
      <c r="N8" s="144" t="s">
        <v>0</v>
      </c>
      <c r="O8" s="145"/>
      <c r="P8" s="74"/>
      <c r="Q8" s="71" t="s">
        <v>403</v>
      </c>
      <c r="R8" s="96" t="s">
        <v>399</v>
      </c>
      <c r="S8" s="73">
        <v>155</v>
      </c>
      <c r="T8" s="98" t="s">
        <v>402</v>
      </c>
      <c r="U8" s="101"/>
    </row>
    <row r="9" spans="1:21" s="8" customFormat="1" ht="14" x14ac:dyDescent="0.25">
      <c r="A9" s="2"/>
      <c r="B9" s="58">
        <v>44633</v>
      </c>
      <c r="C9" s="55"/>
      <c r="D9" s="54">
        <v>44634</v>
      </c>
      <c r="E9" s="55"/>
      <c r="F9" s="54">
        <v>44635</v>
      </c>
      <c r="G9" s="55"/>
      <c r="H9" s="54">
        <v>44636</v>
      </c>
      <c r="I9" s="55"/>
      <c r="J9" s="54">
        <v>44637</v>
      </c>
      <c r="K9" s="59"/>
      <c r="L9" s="54">
        <v>44638</v>
      </c>
      <c r="M9" s="55"/>
      <c r="N9" s="54">
        <v>44639</v>
      </c>
      <c r="O9" s="57"/>
      <c r="P9" s="5"/>
      <c r="Q9" s="158" t="s">
        <v>407</v>
      </c>
      <c r="R9" s="158"/>
      <c r="S9" s="158"/>
      <c r="T9" s="158"/>
      <c r="U9" s="101"/>
    </row>
    <row r="10" spans="1:21" s="8" customFormat="1" ht="12.5" customHeight="1" x14ac:dyDescent="0.25">
      <c r="A10" s="6"/>
      <c r="B10" s="142" t="s">
        <v>377</v>
      </c>
      <c r="C10" s="147"/>
      <c r="D10" s="144" t="s">
        <v>377</v>
      </c>
      <c r="E10" s="147"/>
      <c r="F10" s="144" t="s">
        <v>377</v>
      </c>
      <c r="G10" s="147"/>
      <c r="H10" s="144" t="s">
        <v>377</v>
      </c>
      <c r="I10" s="143"/>
      <c r="J10" s="144" t="s">
        <v>387</v>
      </c>
      <c r="K10" s="143"/>
      <c r="L10" s="144" t="s">
        <v>387</v>
      </c>
      <c r="M10" s="143"/>
      <c r="N10" s="144" t="s">
        <v>400</v>
      </c>
      <c r="O10" s="145"/>
      <c r="P10" s="5"/>
      <c r="Q10" s="71" t="s">
        <v>389</v>
      </c>
      <c r="R10" s="96" t="s">
        <v>404</v>
      </c>
      <c r="S10" s="73" t="s">
        <v>0</v>
      </c>
      <c r="T10" s="102"/>
      <c r="U10" s="101"/>
    </row>
    <row r="11" spans="1:21" s="8" customFormat="1" ht="12.5" customHeight="1" x14ac:dyDescent="0.25">
      <c r="A11" s="6"/>
      <c r="B11" s="142" t="s">
        <v>378</v>
      </c>
      <c r="C11" s="147"/>
      <c r="D11" s="144" t="s">
        <v>379</v>
      </c>
      <c r="E11" s="147"/>
      <c r="F11" s="144" t="s">
        <v>380</v>
      </c>
      <c r="G11" s="147"/>
      <c r="H11" s="144" t="s">
        <v>0</v>
      </c>
      <c r="I11" s="143"/>
      <c r="J11" s="144" t="s">
        <v>0</v>
      </c>
      <c r="K11" s="143"/>
      <c r="L11" s="144" t="s">
        <v>0</v>
      </c>
      <c r="M11" s="143"/>
      <c r="N11" s="144" t="s">
        <v>412</v>
      </c>
      <c r="O11" s="145"/>
      <c r="P11" s="5"/>
      <c r="Q11" s="71" t="s">
        <v>415</v>
      </c>
      <c r="R11" s="96" t="s">
        <v>416</v>
      </c>
      <c r="S11" s="73">
        <v>20</v>
      </c>
      <c r="T11" s="103" t="s">
        <v>417</v>
      </c>
      <c r="U11" s="101"/>
    </row>
    <row r="12" spans="1:21" s="8" customFormat="1" x14ac:dyDescent="0.25">
      <c r="A12" s="6"/>
      <c r="B12" s="142" t="s">
        <v>0</v>
      </c>
      <c r="C12" s="143"/>
      <c r="D12" s="144" t="s">
        <v>0</v>
      </c>
      <c r="E12" s="143"/>
      <c r="F12" s="144" t="s">
        <v>0</v>
      </c>
      <c r="G12" s="143"/>
      <c r="H12" s="144" t="s">
        <v>0</v>
      </c>
      <c r="I12" s="143"/>
      <c r="J12" s="144" t="s">
        <v>0</v>
      </c>
      <c r="K12" s="143"/>
      <c r="L12" s="144" t="s">
        <v>0</v>
      </c>
      <c r="M12" s="143"/>
      <c r="N12" s="144" t="s">
        <v>0</v>
      </c>
      <c r="O12" s="145"/>
      <c r="P12" s="5"/>
      <c r="Q12" s="71" t="s">
        <v>411</v>
      </c>
      <c r="R12" s="96" t="s">
        <v>416</v>
      </c>
      <c r="S12" s="73">
        <v>26</v>
      </c>
      <c r="T12" s="103" t="s">
        <v>420</v>
      </c>
      <c r="U12" s="101"/>
    </row>
    <row r="13" spans="1:21" s="8" customFormat="1" x14ac:dyDescent="0.25">
      <c r="A13" s="6"/>
      <c r="B13" s="142" t="s">
        <v>0</v>
      </c>
      <c r="C13" s="143"/>
      <c r="D13" s="144" t="s">
        <v>0</v>
      </c>
      <c r="E13" s="143"/>
      <c r="F13" s="144" t="s">
        <v>0</v>
      </c>
      <c r="G13" s="143"/>
      <c r="H13" s="144" t="s">
        <v>386</v>
      </c>
      <c r="I13" s="143"/>
      <c r="J13" s="144" t="s">
        <v>0</v>
      </c>
      <c r="K13" s="143"/>
      <c r="L13" s="144" t="s">
        <v>0</v>
      </c>
      <c r="M13" s="143"/>
      <c r="N13" s="144"/>
      <c r="O13" s="145"/>
      <c r="P13" s="5"/>
      <c r="Q13" s="97" t="s">
        <v>649</v>
      </c>
      <c r="R13" s="96" t="s">
        <v>650</v>
      </c>
      <c r="S13" s="73">
        <v>10</v>
      </c>
      <c r="T13" s="103" t="s">
        <v>651</v>
      </c>
      <c r="U13" s="101"/>
    </row>
    <row r="14" spans="1:21" s="8" customFormat="1" x14ac:dyDescent="0.25">
      <c r="A14" s="6"/>
      <c r="B14" s="142" t="s">
        <v>0</v>
      </c>
      <c r="C14" s="143"/>
      <c r="D14" s="144" t="s">
        <v>0</v>
      </c>
      <c r="E14" s="143"/>
      <c r="F14" s="144" t="s">
        <v>0</v>
      </c>
      <c r="G14" s="143"/>
      <c r="H14" s="144" t="s">
        <v>397</v>
      </c>
      <c r="I14" s="143"/>
      <c r="J14" s="144" t="s">
        <v>0</v>
      </c>
      <c r="K14" s="143"/>
      <c r="L14" s="144" t="s">
        <v>0</v>
      </c>
      <c r="M14" s="143"/>
      <c r="N14" s="144" t="s">
        <v>0</v>
      </c>
      <c r="O14" s="145"/>
      <c r="P14" s="5"/>
      <c r="Q14" s="71" t="s">
        <v>413</v>
      </c>
      <c r="R14" s="96" t="s">
        <v>391</v>
      </c>
      <c r="S14" s="73">
        <v>50</v>
      </c>
      <c r="T14" s="98" t="s">
        <v>401</v>
      </c>
      <c r="U14" s="101"/>
    </row>
    <row r="15" spans="1:21" s="8" customFormat="1" ht="14" x14ac:dyDescent="0.25">
      <c r="A15" s="2"/>
      <c r="B15" s="58">
        <v>44640</v>
      </c>
      <c r="C15" s="59"/>
      <c r="D15" s="54">
        <v>44641</v>
      </c>
      <c r="E15" s="55"/>
      <c r="F15" s="54">
        <v>44642</v>
      </c>
      <c r="G15" s="59"/>
      <c r="H15" s="54">
        <v>44643</v>
      </c>
      <c r="I15" s="55"/>
      <c r="J15" s="54">
        <v>44644</v>
      </c>
      <c r="K15" s="60"/>
      <c r="L15" s="54">
        <v>44645</v>
      </c>
      <c r="M15" s="55"/>
      <c r="N15" s="54">
        <v>44646</v>
      </c>
      <c r="O15" s="57"/>
      <c r="P15" s="5"/>
      <c r="Q15" s="71" t="s">
        <v>414</v>
      </c>
      <c r="R15" s="96" t="s">
        <v>422</v>
      </c>
      <c r="S15" s="73">
        <v>40</v>
      </c>
      <c r="T15" s="103" t="s">
        <v>421</v>
      </c>
      <c r="U15" s="101"/>
    </row>
    <row r="16" spans="1:21" s="8" customFormat="1" ht="12.5" customHeight="1" x14ac:dyDescent="0.25">
      <c r="A16" s="2"/>
      <c r="B16" s="146" t="s">
        <v>388</v>
      </c>
      <c r="C16" s="143"/>
      <c r="D16" s="146" t="s">
        <v>403</v>
      </c>
      <c r="E16" s="147"/>
      <c r="F16" s="144" t="s">
        <v>390</v>
      </c>
      <c r="G16" s="143"/>
      <c r="H16" s="144" t="s">
        <v>390</v>
      </c>
      <c r="I16" s="143"/>
      <c r="J16" s="144" t="s">
        <v>390</v>
      </c>
      <c r="K16" s="143"/>
      <c r="L16" s="144" t="s">
        <v>409</v>
      </c>
      <c r="M16" s="147"/>
      <c r="N16" s="144" t="s">
        <v>411</v>
      </c>
      <c r="O16" s="145"/>
      <c r="P16" s="5"/>
      <c r="Q16" s="71"/>
      <c r="R16" s="96"/>
      <c r="S16" s="96"/>
      <c r="T16" s="103"/>
      <c r="U16" s="101"/>
    </row>
    <row r="17" spans="1:21" s="8" customFormat="1" x14ac:dyDescent="0.25">
      <c r="A17" s="2"/>
      <c r="B17" s="146" t="s">
        <v>0</v>
      </c>
      <c r="C17" s="143"/>
      <c r="D17" s="146" t="s">
        <v>405</v>
      </c>
      <c r="E17" s="147"/>
      <c r="F17" s="144" t="s">
        <v>0</v>
      </c>
      <c r="G17" s="143"/>
      <c r="H17" s="144" t="s">
        <v>0</v>
      </c>
      <c r="I17" s="143"/>
      <c r="J17" s="144" t="s">
        <v>0</v>
      </c>
      <c r="K17" s="143"/>
      <c r="L17" s="144" t="s">
        <v>0</v>
      </c>
      <c r="M17" s="143"/>
      <c r="N17" s="144" t="s">
        <v>419</v>
      </c>
      <c r="O17" s="145"/>
      <c r="P17" s="5"/>
      <c r="Q17" s="71"/>
      <c r="R17" s="96"/>
      <c r="S17" s="96"/>
      <c r="T17" s="103"/>
      <c r="U17" s="101"/>
    </row>
    <row r="18" spans="1:21" s="8" customFormat="1" x14ac:dyDescent="0.25">
      <c r="A18" s="2"/>
      <c r="B18" s="146" t="s">
        <v>0</v>
      </c>
      <c r="C18" s="143"/>
      <c r="D18" s="146" t="s">
        <v>389</v>
      </c>
      <c r="E18" s="147"/>
      <c r="F18" s="144" t="s">
        <v>0</v>
      </c>
      <c r="G18" s="143"/>
      <c r="H18" s="144" t="s">
        <v>0</v>
      </c>
      <c r="I18" s="143"/>
      <c r="J18" s="144" t="s">
        <v>410</v>
      </c>
      <c r="K18" s="143"/>
      <c r="L18" s="144" t="s">
        <v>0</v>
      </c>
      <c r="M18" s="143"/>
      <c r="N18" s="144" t="s">
        <v>0</v>
      </c>
      <c r="O18" s="145"/>
      <c r="P18" s="5"/>
      <c r="Q18" s="71"/>
      <c r="R18" s="96"/>
      <c r="S18" s="96"/>
      <c r="T18" s="103"/>
      <c r="U18" s="101"/>
    </row>
    <row r="19" spans="1:21" s="8" customFormat="1" x14ac:dyDescent="0.25">
      <c r="A19" s="2"/>
      <c r="B19" s="146"/>
      <c r="C19" s="143"/>
      <c r="D19" s="146" t="s">
        <v>406</v>
      </c>
      <c r="E19" s="147"/>
      <c r="F19" s="144" t="s">
        <v>0</v>
      </c>
      <c r="G19" s="143"/>
      <c r="H19" s="144" t="s">
        <v>0</v>
      </c>
      <c r="I19" s="143"/>
      <c r="J19" s="144" t="s">
        <v>418</v>
      </c>
      <c r="K19" s="143"/>
      <c r="L19" s="144"/>
      <c r="M19" s="143"/>
      <c r="N19" s="144" t="s">
        <v>413</v>
      </c>
      <c r="O19" s="145"/>
      <c r="P19" s="5"/>
      <c r="Q19" s="71"/>
      <c r="R19" s="96"/>
      <c r="S19" s="96"/>
      <c r="T19" s="103"/>
      <c r="U19" s="101"/>
    </row>
    <row r="20" spans="1:21" s="8" customFormat="1" x14ac:dyDescent="0.25">
      <c r="A20" s="2"/>
      <c r="B20" s="142" t="s">
        <v>0</v>
      </c>
      <c r="C20" s="143"/>
      <c r="D20" s="144" t="s">
        <v>408</v>
      </c>
      <c r="E20" s="143"/>
      <c r="F20" s="144" t="s">
        <v>0</v>
      </c>
      <c r="G20" s="143"/>
      <c r="H20" s="144" t="s">
        <v>0</v>
      </c>
      <c r="I20" s="143"/>
      <c r="J20" s="144" t="s">
        <v>0</v>
      </c>
      <c r="K20" s="143"/>
      <c r="L20" s="144" t="s">
        <v>0</v>
      </c>
      <c r="M20" s="143"/>
      <c r="N20" s="144" t="s">
        <v>652</v>
      </c>
      <c r="O20" s="145"/>
      <c r="P20" s="5"/>
      <c r="Q20" s="71"/>
      <c r="R20" s="96"/>
      <c r="S20" s="96"/>
      <c r="T20" s="103"/>
      <c r="U20" s="101"/>
    </row>
    <row r="21" spans="1:21" s="8" customFormat="1" ht="14" x14ac:dyDescent="0.25">
      <c r="A21" s="2"/>
      <c r="B21" s="58">
        <v>44647</v>
      </c>
      <c r="C21" s="55"/>
      <c r="D21" s="54">
        <v>44648</v>
      </c>
      <c r="E21" s="55"/>
      <c r="F21" s="54">
        <v>44649</v>
      </c>
      <c r="G21" s="55"/>
      <c r="H21" s="54">
        <v>44650</v>
      </c>
      <c r="I21" s="55"/>
      <c r="J21" s="54">
        <v>44651</v>
      </c>
      <c r="K21" s="59"/>
      <c r="L21" s="61">
        <v>44652</v>
      </c>
      <c r="M21" s="62"/>
      <c r="N21" s="61">
        <v>44653</v>
      </c>
      <c r="O21" s="63"/>
      <c r="P21" s="5"/>
      <c r="Q21" s="71">
        <v>6422</v>
      </c>
      <c r="R21" s="96"/>
      <c r="S21" s="96"/>
      <c r="T21" s="103"/>
      <c r="U21" s="101"/>
    </row>
    <row r="22" spans="1:21" s="8" customFormat="1" x14ac:dyDescent="0.25">
      <c r="A22" s="2"/>
      <c r="B22" s="142" t="s">
        <v>0</v>
      </c>
      <c r="C22" s="143"/>
      <c r="D22" s="144" t="s">
        <v>0</v>
      </c>
      <c r="E22" s="143"/>
      <c r="F22" s="144" t="s">
        <v>0</v>
      </c>
      <c r="G22" s="143"/>
      <c r="H22" s="144" t="s">
        <v>0</v>
      </c>
      <c r="I22" s="143"/>
      <c r="J22" s="144" t="s">
        <v>0</v>
      </c>
      <c r="K22" s="143"/>
      <c r="L22" s="136" t="s">
        <v>0</v>
      </c>
      <c r="M22" s="141"/>
      <c r="N22" s="136"/>
      <c r="O22" s="137"/>
      <c r="P22" s="5"/>
      <c r="Q22" s="71">
        <v>180</v>
      </c>
      <c r="R22" s="96"/>
      <c r="S22" s="96"/>
      <c r="T22" s="103"/>
      <c r="U22" s="101"/>
    </row>
    <row r="23" spans="1:21" s="8" customFormat="1" x14ac:dyDescent="0.25">
      <c r="A23" s="2"/>
      <c r="B23" s="142" t="s">
        <v>385</v>
      </c>
      <c r="C23" s="143"/>
      <c r="D23" s="144" t="s">
        <v>385</v>
      </c>
      <c r="E23" s="143"/>
      <c r="F23" s="144" t="s">
        <v>385</v>
      </c>
      <c r="G23" s="143"/>
      <c r="H23" s="144" t="s">
        <v>383</v>
      </c>
      <c r="I23" s="143"/>
      <c r="J23" s="144" t="s">
        <v>383</v>
      </c>
      <c r="K23" s="143"/>
      <c r="L23" s="136" t="s">
        <v>384</v>
      </c>
      <c r="M23" s="141"/>
      <c r="N23" s="136" t="s">
        <v>0</v>
      </c>
      <c r="O23" s="137"/>
      <c r="P23" s="5"/>
      <c r="Q23" s="71">
        <f>+Q21/Q22</f>
        <v>35.677777777777777</v>
      </c>
      <c r="R23" s="96"/>
      <c r="S23" s="96"/>
      <c r="T23" s="103"/>
      <c r="U23" s="101"/>
    </row>
    <row r="24" spans="1:21" s="8" customFormat="1" x14ac:dyDescent="0.25">
      <c r="A24" s="2"/>
      <c r="B24" s="142" t="s">
        <v>0</v>
      </c>
      <c r="C24" s="143"/>
      <c r="D24" s="144" t="s">
        <v>0</v>
      </c>
      <c r="E24" s="143"/>
      <c r="F24" s="144" t="s">
        <v>0</v>
      </c>
      <c r="G24" s="143"/>
      <c r="H24" s="144" t="s">
        <v>0</v>
      </c>
      <c r="I24" s="143"/>
      <c r="J24" s="144" t="s">
        <v>0</v>
      </c>
      <c r="K24" s="143"/>
      <c r="L24" s="136" t="s">
        <v>0</v>
      </c>
      <c r="M24" s="141"/>
      <c r="N24" s="136" t="s">
        <v>0</v>
      </c>
      <c r="O24" s="137"/>
      <c r="P24" s="5"/>
      <c r="Q24" s="71"/>
      <c r="R24" s="96"/>
      <c r="S24" s="96"/>
      <c r="T24" s="103"/>
      <c r="U24" s="101"/>
    </row>
    <row r="25" spans="1:21" s="8" customFormat="1" x14ac:dyDescent="0.25">
      <c r="A25" s="2"/>
      <c r="B25" s="142" t="s">
        <v>0</v>
      </c>
      <c r="C25" s="143"/>
      <c r="D25" s="144" t="s">
        <v>0</v>
      </c>
      <c r="E25" s="143"/>
      <c r="F25" s="144" t="s">
        <v>0</v>
      </c>
      <c r="G25" s="143"/>
      <c r="H25" s="144" t="s">
        <v>0</v>
      </c>
      <c r="I25" s="143"/>
      <c r="J25" s="144" t="s">
        <v>0</v>
      </c>
      <c r="K25" s="143"/>
      <c r="L25" s="136" t="s">
        <v>0</v>
      </c>
      <c r="M25" s="141"/>
      <c r="N25" s="136" t="s">
        <v>381</v>
      </c>
      <c r="O25" s="137"/>
      <c r="P25" s="5"/>
      <c r="Q25" s="71"/>
      <c r="R25" s="96"/>
      <c r="S25" s="96"/>
      <c r="T25" s="103"/>
      <c r="U25" s="101"/>
    </row>
    <row r="26" spans="1:21" s="8" customFormat="1" ht="13" thickBot="1" x14ac:dyDescent="0.3">
      <c r="A26" s="2"/>
      <c r="B26" s="138" t="s">
        <v>0</v>
      </c>
      <c r="C26" s="139"/>
      <c r="D26" s="140" t="s">
        <v>0</v>
      </c>
      <c r="E26" s="139"/>
      <c r="F26" s="140" t="s">
        <v>423</v>
      </c>
      <c r="G26" s="139"/>
      <c r="H26" s="140" t="s">
        <v>0</v>
      </c>
      <c r="I26" s="139"/>
      <c r="J26" s="140" t="s">
        <v>0</v>
      </c>
      <c r="K26" s="139"/>
      <c r="L26" s="136" t="s">
        <v>0</v>
      </c>
      <c r="M26" s="141"/>
      <c r="N26" s="136" t="s">
        <v>0</v>
      </c>
      <c r="O26" s="137"/>
      <c r="P26" s="3"/>
      <c r="Q26" s="71"/>
      <c r="R26" s="96"/>
      <c r="S26" s="96"/>
      <c r="T26" s="103"/>
      <c r="U26" s="101"/>
    </row>
    <row r="27" spans="1:21" s="8" customFormat="1" ht="14.25" customHeight="1" x14ac:dyDescent="0.25">
      <c r="A27" s="3"/>
      <c r="B27" s="64">
        <v>44654</v>
      </c>
      <c r="C27" s="65"/>
      <c r="D27" s="61">
        <v>44655</v>
      </c>
      <c r="E27" s="62"/>
      <c r="F27" s="68">
        <v>44656</v>
      </c>
      <c r="G27" s="67"/>
      <c r="H27" s="68">
        <v>44657</v>
      </c>
      <c r="I27" s="67"/>
      <c r="J27" s="68">
        <v>44658</v>
      </c>
      <c r="K27" s="69"/>
      <c r="L27" s="68">
        <v>44659</v>
      </c>
      <c r="M27" s="67"/>
      <c r="N27" s="68">
        <v>44660</v>
      </c>
      <c r="O27" s="70"/>
      <c r="P27" s="7"/>
      <c r="Q27" s="71"/>
      <c r="R27" s="96"/>
      <c r="S27" s="96"/>
      <c r="T27" s="103"/>
      <c r="U27" s="101"/>
    </row>
    <row r="28" spans="1:21" s="8" customFormat="1" x14ac:dyDescent="0.25">
      <c r="A28" s="2"/>
      <c r="B28" s="157" t="s">
        <v>382</v>
      </c>
      <c r="C28" s="141"/>
      <c r="D28" s="136" t="s">
        <v>0</v>
      </c>
      <c r="E28" s="141"/>
      <c r="F28" s="154" t="s">
        <v>0</v>
      </c>
      <c r="G28" s="155"/>
      <c r="H28" s="154" t="s">
        <v>0</v>
      </c>
      <c r="I28" s="155"/>
      <c r="J28" s="154" t="s">
        <v>0</v>
      </c>
      <c r="K28" s="155"/>
      <c r="L28" s="154" t="s">
        <v>0</v>
      </c>
      <c r="M28" s="155"/>
      <c r="N28" s="154" t="s">
        <v>0</v>
      </c>
      <c r="O28" s="156"/>
      <c r="P28" s="7"/>
      <c r="Q28" s="71"/>
      <c r="R28" s="96"/>
      <c r="S28" s="96"/>
      <c r="T28" s="103"/>
      <c r="U28" s="101"/>
    </row>
    <row r="29" spans="1:21" s="8" customFormat="1" x14ac:dyDescent="0.25">
      <c r="A29" s="2"/>
      <c r="B29" s="157" t="s">
        <v>0</v>
      </c>
      <c r="C29" s="141"/>
      <c r="D29" s="136" t="s">
        <v>0</v>
      </c>
      <c r="E29" s="141"/>
      <c r="F29" s="154" t="s">
        <v>0</v>
      </c>
      <c r="G29" s="155"/>
      <c r="H29" s="154" t="s">
        <v>0</v>
      </c>
      <c r="I29" s="155"/>
      <c r="J29" s="154" t="s">
        <v>0</v>
      </c>
      <c r="K29" s="155"/>
      <c r="L29" s="154" t="s">
        <v>0</v>
      </c>
      <c r="M29" s="155"/>
      <c r="N29" s="154" t="s">
        <v>0</v>
      </c>
      <c r="O29" s="156"/>
      <c r="P29" s="7"/>
      <c r="Q29" s="71"/>
      <c r="R29" s="96"/>
      <c r="S29" s="96"/>
      <c r="T29" s="103"/>
      <c r="U29" s="101"/>
    </row>
    <row r="30" spans="1:21" s="8" customFormat="1" x14ac:dyDescent="0.25">
      <c r="A30" s="2"/>
      <c r="B30" s="157" t="s">
        <v>0</v>
      </c>
      <c r="C30" s="141"/>
      <c r="D30" s="136" t="s">
        <v>0</v>
      </c>
      <c r="E30" s="141"/>
      <c r="F30" s="154" t="s">
        <v>0</v>
      </c>
      <c r="G30" s="155"/>
      <c r="H30" s="154" t="s">
        <v>0</v>
      </c>
      <c r="I30" s="155"/>
      <c r="J30" s="154" t="s">
        <v>0</v>
      </c>
      <c r="K30" s="155"/>
      <c r="L30" s="154" t="s">
        <v>0</v>
      </c>
      <c r="M30" s="155"/>
      <c r="N30" s="154" t="s">
        <v>0</v>
      </c>
      <c r="O30" s="156"/>
      <c r="P30" s="7"/>
      <c r="Q30" s="71"/>
      <c r="R30" s="96"/>
      <c r="S30" s="96"/>
      <c r="T30" s="103"/>
      <c r="U30" s="101"/>
    </row>
    <row r="31" spans="1:21" s="8" customFormat="1" x14ac:dyDescent="0.25">
      <c r="A31" s="2"/>
      <c r="B31" s="157" t="s">
        <v>0</v>
      </c>
      <c r="C31" s="141"/>
      <c r="D31" s="136" t="s">
        <v>0</v>
      </c>
      <c r="E31" s="141"/>
      <c r="F31" s="154" t="s">
        <v>0</v>
      </c>
      <c r="G31" s="155"/>
      <c r="H31" s="154" t="s">
        <v>0</v>
      </c>
      <c r="I31" s="155"/>
      <c r="J31" s="154" t="s">
        <v>0</v>
      </c>
      <c r="K31" s="155"/>
      <c r="L31" s="154" t="s">
        <v>0</v>
      </c>
      <c r="M31" s="155"/>
      <c r="N31" s="154" t="s">
        <v>0</v>
      </c>
      <c r="O31" s="156"/>
      <c r="P31" s="7"/>
      <c r="Q31" s="71"/>
      <c r="R31" s="96"/>
      <c r="S31" s="96"/>
      <c r="T31" s="103"/>
      <c r="U31" s="101"/>
    </row>
    <row r="32" spans="1:21" s="8" customFormat="1" x14ac:dyDescent="0.25">
      <c r="A32" s="2"/>
      <c r="B32" s="159" t="s">
        <v>0</v>
      </c>
      <c r="C32" s="160"/>
      <c r="D32" s="161" t="s">
        <v>0</v>
      </c>
      <c r="E32" s="160"/>
      <c r="F32" s="162" t="s">
        <v>0</v>
      </c>
      <c r="G32" s="163"/>
      <c r="H32" s="162" t="s">
        <v>0</v>
      </c>
      <c r="I32" s="163"/>
      <c r="J32" s="162" t="s">
        <v>0</v>
      </c>
      <c r="K32" s="163"/>
      <c r="L32" s="162" t="s">
        <v>0</v>
      </c>
      <c r="M32" s="163"/>
      <c r="N32" s="162" t="s">
        <v>0</v>
      </c>
      <c r="O32" s="164"/>
      <c r="P32" s="2"/>
      <c r="Q32" s="71"/>
      <c r="R32" s="96"/>
      <c r="S32" s="96"/>
      <c r="T32" s="103"/>
      <c r="U32" s="101"/>
    </row>
    <row r="33" spans="1:21" s="8" customForma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71"/>
      <c r="R33" s="96"/>
      <c r="S33" s="96"/>
      <c r="T33" s="103"/>
      <c r="U33" s="101"/>
    </row>
    <row r="34" spans="1:21" s="8" customForma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71"/>
      <c r="R34" s="96"/>
      <c r="S34" s="96"/>
      <c r="T34" s="103"/>
      <c r="U34" s="101"/>
    </row>
    <row r="35" spans="1:21" s="8" customForma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71"/>
      <c r="R35" s="96"/>
      <c r="S35" s="96"/>
      <c r="T35" s="103"/>
      <c r="U35" s="101"/>
    </row>
    <row r="36" spans="1:21" s="8" customForma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71"/>
      <c r="R36" s="96"/>
      <c r="S36" s="96"/>
      <c r="T36" s="103"/>
      <c r="U36" s="101"/>
    </row>
    <row r="37" spans="1:21" s="8" customForma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71"/>
      <c r="R37" s="96"/>
      <c r="S37" s="96"/>
      <c r="T37" s="103"/>
      <c r="U37" s="101"/>
    </row>
    <row r="38" spans="1:21" s="8" customForma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71"/>
      <c r="R38" s="96"/>
      <c r="S38" s="96"/>
      <c r="T38" s="103"/>
      <c r="U38" s="101"/>
    </row>
    <row r="39" spans="1:21" s="8" customForma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  <c r="Q39" s="71"/>
      <c r="R39" s="96"/>
      <c r="S39" s="96"/>
      <c r="T39" s="103"/>
      <c r="U39" s="101"/>
    </row>
    <row r="40" spans="1:21" x14ac:dyDescent="0.25">
      <c r="K40" s="1" t="s">
        <v>653</v>
      </c>
      <c r="R40" s="96"/>
      <c r="S40" s="96"/>
      <c r="T40" s="103"/>
    </row>
    <row r="41" spans="1:21" x14ac:dyDescent="0.25">
      <c r="K41" s="1" t="s">
        <v>654</v>
      </c>
    </row>
  </sheetData>
  <mergeCells count="186">
    <mergeCell ref="Q9:T9"/>
    <mergeCell ref="B32:C32"/>
    <mergeCell ref="D32:E32"/>
    <mergeCell ref="F32:G32"/>
    <mergeCell ref="H32:I32"/>
    <mergeCell ref="J32:K32"/>
    <mergeCell ref="L32:M32"/>
    <mergeCell ref="N32:O32"/>
    <mergeCell ref="B30:C30"/>
    <mergeCell ref="D30:E30"/>
    <mergeCell ref="F30:G30"/>
    <mergeCell ref="H30:I30"/>
    <mergeCell ref="J30:K30"/>
    <mergeCell ref="L30:M30"/>
    <mergeCell ref="N30:O30"/>
    <mergeCell ref="B31:C31"/>
    <mergeCell ref="D31:E31"/>
    <mergeCell ref="F31:G31"/>
    <mergeCell ref="H31:I31"/>
    <mergeCell ref="J31:K31"/>
    <mergeCell ref="L31:M31"/>
    <mergeCell ref="N31:O31"/>
    <mergeCell ref="B28:C28"/>
    <mergeCell ref="D28:E28"/>
    <mergeCell ref="F28:G28"/>
    <mergeCell ref="H28:I28"/>
    <mergeCell ref="J28:K28"/>
    <mergeCell ref="L28:M28"/>
    <mergeCell ref="N28:O28"/>
    <mergeCell ref="B29:C29"/>
    <mergeCell ref="D29:E29"/>
    <mergeCell ref="F29:G29"/>
    <mergeCell ref="H29:I29"/>
    <mergeCell ref="J29:K29"/>
    <mergeCell ref="L29:M29"/>
    <mergeCell ref="N29:O29"/>
    <mergeCell ref="N2:O2"/>
    <mergeCell ref="B2:C2"/>
    <mergeCell ref="D2:E2"/>
    <mergeCell ref="F2:G2"/>
    <mergeCell ref="H2:I2"/>
    <mergeCell ref="J2:K2"/>
    <mergeCell ref="L2:M2"/>
    <mergeCell ref="N10:O10"/>
    <mergeCell ref="B11:C11"/>
    <mergeCell ref="D11:E11"/>
    <mergeCell ref="F11:G11"/>
    <mergeCell ref="B10:C10"/>
    <mergeCell ref="D10:E10"/>
    <mergeCell ref="F10:G10"/>
    <mergeCell ref="N4:O4"/>
    <mergeCell ref="B5:C5"/>
    <mergeCell ref="D5:E5"/>
    <mergeCell ref="F5:G5"/>
    <mergeCell ref="H5:I5"/>
    <mergeCell ref="J5:K5"/>
    <mergeCell ref="L5:M5"/>
    <mergeCell ref="N5:O5"/>
    <mergeCell ref="B4:C4"/>
    <mergeCell ref="D4:E4"/>
    <mergeCell ref="F4:G4"/>
    <mergeCell ref="H4:I4"/>
    <mergeCell ref="J4:K4"/>
    <mergeCell ref="L4:M4"/>
    <mergeCell ref="N6:O6"/>
    <mergeCell ref="B7:C7"/>
    <mergeCell ref="D7:E7"/>
    <mergeCell ref="F7:G7"/>
    <mergeCell ref="H7:I7"/>
    <mergeCell ref="J7:K7"/>
    <mergeCell ref="L7:M7"/>
    <mergeCell ref="N7:O7"/>
    <mergeCell ref="B6:C6"/>
    <mergeCell ref="D6:E6"/>
    <mergeCell ref="F6:G6"/>
    <mergeCell ref="H6:I6"/>
    <mergeCell ref="J6:K6"/>
    <mergeCell ref="L6:M6"/>
    <mergeCell ref="N8:O8"/>
    <mergeCell ref="H10:I10"/>
    <mergeCell ref="J10:K10"/>
    <mergeCell ref="L10:M10"/>
    <mergeCell ref="B8:C8"/>
    <mergeCell ref="D8:E8"/>
    <mergeCell ref="F8:G8"/>
    <mergeCell ref="H8:I8"/>
    <mergeCell ref="J8:K8"/>
    <mergeCell ref="L8:M8"/>
    <mergeCell ref="N11:O11"/>
    <mergeCell ref="B12:C12"/>
    <mergeCell ref="D12:E12"/>
    <mergeCell ref="F12:G12"/>
    <mergeCell ref="H12:I12"/>
    <mergeCell ref="J12:K12"/>
    <mergeCell ref="L12:M12"/>
    <mergeCell ref="N12:O12"/>
    <mergeCell ref="H11:I11"/>
    <mergeCell ref="J11:K11"/>
    <mergeCell ref="L11:M11"/>
    <mergeCell ref="N13:O13"/>
    <mergeCell ref="B14:C14"/>
    <mergeCell ref="D14:E14"/>
    <mergeCell ref="F14:G14"/>
    <mergeCell ref="H14:I14"/>
    <mergeCell ref="J14:K14"/>
    <mergeCell ref="L14:M14"/>
    <mergeCell ref="N14:O14"/>
    <mergeCell ref="B13:C13"/>
    <mergeCell ref="D13:E13"/>
    <mergeCell ref="F13:G13"/>
    <mergeCell ref="H13:I13"/>
    <mergeCell ref="J13:K13"/>
    <mergeCell ref="L13:M13"/>
    <mergeCell ref="N16:O16"/>
    <mergeCell ref="B17:C17"/>
    <mergeCell ref="D17:E17"/>
    <mergeCell ref="F17:G17"/>
    <mergeCell ref="H17:I17"/>
    <mergeCell ref="J17:K17"/>
    <mergeCell ref="L17:M17"/>
    <mergeCell ref="N17:O17"/>
    <mergeCell ref="B16:C16"/>
    <mergeCell ref="D16:E16"/>
    <mergeCell ref="F16:G16"/>
    <mergeCell ref="H16:I16"/>
    <mergeCell ref="J16:K16"/>
    <mergeCell ref="L16:M16"/>
    <mergeCell ref="N18:O18"/>
    <mergeCell ref="B19:C19"/>
    <mergeCell ref="D19:E19"/>
    <mergeCell ref="F19:G19"/>
    <mergeCell ref="H19:I19"/>
    <mergeCell ref="J19:K19"/>
    <mergeCell ref="L19:M19"/>
    <mergeCell ref="N19:O19"/>
    <mergeCell ref="B18:C18"/>
    <mergeCell ref="D18:E18"/>
    <mergeCell ref="F18:G18"/>
    <mergeCell ref="H18:I18"/>
    <mergeCell ref="J18:K18"/>
    <mergeCell ref="L18:M18"/>
    <mergeCell ref="N24:O24"/>
    <mergeCell ref="B23:C23"/>
    <mergeCell ref="D23:E23"/>
    <mergeCell ref="F23:G23"/>
    <mergeCell ref="H23:I23"/>
    <mergeCell ref="J23:K23"/>
    <mergeCell ref="L23:M23"/>
    <mergeCell ref="N20:O20"/>
    <mergeCell ref="B22:C22"/>
    <mergeCell ref="D22:E22"/>
    <mergeCell ref="F22:G22"/>
    <mergeCell ref="H22:I22"/>
    <mergeCell ref="J22:K22"/>
    <mergeCell ref="L22:M22"/>
    <mergeCell ref="N22:O22"/>
    <mergeCell ref="B20:C20"/>
    <mergeCell ref="D20:E20"/>
    <mergeCell ref="F20:G20"/>
    <mergeCell ref="H20:I20"/>
    <mergeCell ref="J20:K20"/>
    <mergeCell ref="L20:M20"/>
    <mergeCell ref="F1:K1"/>
    <mergeCell ref="B1:C1"/>
    <mergeCell ref="N1:O1"/>
    <mergeCell ref="N25:O25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3:O23"/>
    <mergeCell ref="B24:C24"/>
    <mergeCell ref="D24:E24"/>
    <mergeCell ref="F24:G24"/>
    <mergeCell ref="H24:I24"/>
    <mergeCell ref="J24:K24"/>
    <mergeCell ref="L24:M24"/>
  </mergeCells>
  <hyperlinks>
    <hyperlink ref="V24" location="Monthly_Schedule!Monthly" display="Monthly_Schedule!Monthly" xr:uid="{00000000-0004-0000-0200-000000000000}"/>
    <hyperlink ref="B1:C1" r:id="rId1" tooltip="Febrero 2022" display="◄ Febrero" xr:uid="{00000000-0004-0000-0200-000002000000}"/>
    <hyperlink ref="N1:O1" r:id="rId2" tooltip="Abril 2022" display="Abril ►" xr:uid="{00000000-0004-0000-0200-000003000000}"/>
  </hyperlinks>
  <printOptions horizontalCentered="1" verticalCentered="1"/>
  <pageMargins left="0.55000000000000004" right="0.55000000000000004" top="0.5" bottom="0.5" header="0.5" footer="0.5"/>
  <pageSetup orientation="landscape" r:id="rId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6E1C-09AD-4047-8EF8-1CB26E9A785A}">
  <dimension ref="A1:M26"/>
  <sheetViews>
    <sheetView showGridLines="0" zoomScale="75" zoomScaleNormal="75" workbookViewId="0">
      <selection activeCell="D40" sqref="D40"/>
    </sheetView>
  </sheetViews>
  <sheetFormatPr baseColWidth="10" defaultRowHeight="14.5" x14ac:dyDescent="0.35"/>
  <cols>
    <col min="1" max="2" width="11.6328125" style="79" customWidth="1"/>
    <col min="3" max="3" width="14.08984375" style="79" customWidth="1"/>
    <col min="4" max="9" width="11.6328125" style="79" customWidth="1"/>
    <col min="10" max="10" width="20.1796875" style="79" customWidth="1"/>
    <col min="11" max="258" width="11.6328125" style="79" customWidth="1"/>
    <col min="259" max="259" width="14.08984375" style="79" customWidth="1"/>
    <col min="260" max="265" width="11.6328125" style="79" customWidth="1"/>
    <col min="266" max="266" width="20.1796875" style="79" customWidth="1"/>
    <col min="267" max="514" width="11.6328125" style="79" customWidth="1"/>
    <col min="515" max="515" width="14.08984375" style="79" customWidth="1"/>
    <col min="516" max="521" width="11.6328125" style="79" customWidth="1"/>
    <col min="522" max="522" width="20.1796875" style="79" customWidth="1"/>
    <col min="523" max="770" width="11.6328125" style="79" customWidth="1"/>
    <col min="771" max="771" width="14.08984375" style="79" customWidth="1"/>
    <col min="772" max="777" width="11.6328125" style="79" customWidth="1"/>
    <col min="778" max="778" width="20.1796875" style="79" customWidth="1"/>
    <col min="779" max="1026" width="11.6328125" style="79" customWidth="1"/>
    <col min="1027" max="1027" width="14.08984375" style="79" customWidth="1"/>
    <col min="1028" max="1033" width="11.6328125" style="79" customWidth="1"/>
    <col min="1034" max="1034" width="20.1796875" style="79" customWidth="1"/>
    <col min="1035" max="1282" width="11.6328125" style="79" customWidth="1"/>
    <col min="1283" max="1283" width="14.08984375" style="79" customWidth="1"/>
    <col min="1284" max="1289" width="11.6328125" style="79" customWidth="1"/>
    <col min="1290" max="1290" width="20.1796875" style="79" customWidth="1"/>
    <col min="1291" max="1538" width="11.6328125" style="79" customWidth="1"/>
    <col min="1539" max="1539" width="14.08984375" style="79" customWidth="1"/>
    <col min="1540" max="1545" width="11.6328125" style="79" customWidth="1"/>
    <col min="1546" max="1546" width="20.1796875" style="79" customWidth="1"/>
    <col min="1547" max="1794" width="11.6328125" style="79" customWidth="1"/>
    <col min="1795" max="1795" width="14.08984375" style="79" customWidth="1"/>
    <col min="1796" max="1801" width="11.6328125" style="79" customWidth="1"/>
    <col min="1802" max="1802" width="20.1796875" style="79" customWidth="1"/>
    <col min="1803" max="2050" width="11.6328125" style="79" customWidth="1"/>
    <col min="2051" max="2051" width="14.08984375" style="79" customWidth="1"/>
    <col min="2052" max="2057" width="11.6328125" style="79" customWidth="1"/>
    <col min="2058" max="2058" width="20.1796875" style="79" customWidth="1"/>
    <col min="2059" max="2306" width="11.6328125" style="79" customWidth="1"/>
    <col min="2307" max="2307" width="14.08984375" style="79" customWidth="1"/>
    <col min="2308" max="2313" width="11.6328125" style="79" customWidth="1"/>
    <col min="2314" max="2314" width="20.1796875" style="79" customWidth="1"/>
    <col min="2315" max="2562" width="11.6328125" style="79" customWidth="1"/>
    <col min="2563" max="2563" width="14.08984375" style="79" customWidth="1"/>
    <col min="2564" max="2569" width="11.6328125" style="79" customWidth="1"/>
    <col min="2570" max="2570" width="20.1796875" style="79" customWidth="1"/>
    <col min="2571" max="2818" width="11.6328125" style="79" customWidth="1"/>
    <col min="2819" max="2819" width="14.08984375" style="79" customWidth="1"/>
    <col min="2820" max="2825" width="11.6328125" style="79" customWidth="1"/>
    <col min="2826" max="2826" width="20.1796875" style="79" customWidth="1"/>
    <col min="2827" max="3074" width="11.6328125" style="79" customWidth="1"/>
    <col min="3075" max="3075" width="14.08984375" style="79" customWidth="1"/>
    <col min="3076" max="3081" width="11.6328125" style="79" customWidth="1"/>
    <col min="3082" max="3082" width="20.1796875" style="79" customWidth="1"/>
    <col min="3083" max="3330" width="11.6328125" style="79" customWidth="1"/>
    <col min="3331" max="3331" width="14.08984375" style="79" customWidth="1"/>
    <col min="3332" max="3337" width="11.6328125" style="79" customWidth="1"/>
    <col min="3338" max="3338" width="20.1796875" style="79" customWidth="1"/>
    <col min="3339" max="3586" width="11.6328125" style="79" customWidth="1"/>
    <col min="3587" max="3587" width="14.08984375" style="79" customWidth="1"/>
    <col min="3588" max="3593" width="11.6328125" style="79" customWidth="1"/>
    <col min="3594" max="3594" width="20.1796875" style="79" customWidth="1"/>
    <col min="3595" max="3842" width="11.6328125" style="79" customWidth="1"/>
    <col min="3843" max="3843" width="14.08984375" style="79" customWidth="1"/>
    <col min="3844" max="3849" width="11.6328125" style="79" customWidth="1"/>
    <col min="3850" max="3850" width="20.1796875" style="79" customWidth="1"/>
    <col min="3851" max="4098" width="11.6328125" style="79" customWidth="1"/>
    <col min="4099" max="4099" width="14.08984375" style="79" customWidth="1"/>
    <col min="4100" max="4105" width="11.6328125" style="79" customWidth="1"/>
    <col min="4106" max="4106" width="20.1796875" style="79" customWidth="1"/>
    <col min="4107" max="4354" width="11.6328125" style="79" customWidth="1"/>
    <col min="4355" max="4355" width="14.08984375" style="79" customWidth="1"/>
    <col min="4356" max="4361" width="11.6328125" style="79" customWidth="1"/>
    <col min="4362" max="4362" width="20.1796875" style="79" customWidth="1"/>
    <col min="4363" max="4610" width="11.6328125" style="79" customWidth="1"/>
    <col min="4611" max="4611" width="14.08984375" style="79" customWidth="1"/>
    <col min="4612" max="4617" width="11.6328125" style="79" customWidth="1"/>
    <col min="4618" max="4618" width="20.1796875" style="79" customWidth="1"/>
    <col min="4619" max="4866" width="11.6328125" style="79" customWidth="1"/>
    <col min="4867" max="4867" width="14.08984375" style="79" customWidth="1"/>
    <col min="4868" max="4873" width="11.6328125" style="79" customWidth="1"/>
    <col min="4874" max="4874" width="20.1796875" style="79" customWidth="1"/>
    <col min="4875" max="5122" width="11.6328125" style="79" customWidth="1"/>
    <col min="5123" max="5123" width="14.08984375" style="79" customWidth="1"/>
    <col min="5124" max="5129" width="11.6328125" style="79" customWidth="1"/>
    <col min="5130" max="5130" width="20.1796875" style="79" customWidth="1"/>
    <col min="5131" max="5378" width="11.6328125" style="79" customWidth="1"/>
    <col min="5379" max="5379" width="14.08984375" style="79" customWidth="1"/>
    <col min="5380" max="5385" width="11.6328125" style="79" customWidth="1"/>
    <col min="5386" max="5386" width="20.1796875" style="79" customWidth="1"/>
    <col min="5387" max="5634" width="11.6328125" style="79" customWidth="1"/>
    <col min="5635" max="5635" width="14.08984375" style="79" customWidth="1"/>
    <col min="5636" max="5641" width="11.6328125" style="79" customWidth="1"/>
    <col min="5642" max="5642" width="20.1796875" style="79" customWidth="1"/>
    <col min="5643" max="5890" width="11.6328125" style="79" customWidth="1"/>
    <col min="5891" max="5891" width="14.08984375" style="79" customWidth="1"/>
    <col min="5892" max="5897" width="11.6328125" style="79" customWidth="1"/>
    <col min="5898" max="5898" width="20.1796875" style="79" customWidth="1"/>
    <col min="5899" max="6146" width="11.6328125" style="79" customWidth="1"/>
    <col min="6147" max="6147" width="14.08984375" style="79" customWidth="1"/>
    <col min="6148" max="6153" width="11.6328125" style="79" customWidth="1"/>
    <col min="6154" max="6154" width="20.1796875" style="79" customWidth="1"/>
    <col min="6155" max="6402" width="11.6328125" style="79" customWidth="1"/>
    <col min="6403" max="6403" width="14.08984375" style="79" customWidth="1"/>
    <col min="6404" max="6409" width="11.6328125" style="79" customWidth="1"/>
    <col min="6410" max="6410" width="20.1796875" style="79" customWidth="1"/>
    <col min="6411" max="6658" width="11.6328125" style="79" customWidth="1"/>
    <col min="6659" max="6659" width="14.08984375" style="79" customWidth="1"/>
    <col min="6660" max="6665" width="11.6328125" style="79" customWidth="1"/>
    <col min="6666" max="6666" width="20.1796875" style="79" customWidth="1"/>
    <col min="6667" max="6914" width="11.6328125" style="79" customWidth="1"/>
    <col min="6915" max="6915" width="14.08984375" style="79" customWidth="1"/>
    <col min="6916" max="6921" width="11.6328125" style="79" customWidth="1"/>
    <col min="6922" max="6922" width="20.1796875" style="79" customWidth="1"/>
    <col min="6923" max="7170" width="11.6328125" style="79" customWidth="1"/>
    <col min="7171" max="7171" width="14.08984375" style="79" customWidth="1"/>
    <col min="7172" max="7177" width="11.6328125" style="79" customWidth="1"/>
    <col min="7178" max="7178" width="20.1796875" style="79" customWidth="1"/>
    <col min="7179" max="7426" width="11.6328125" style="79" customWidth="1"/>
    <col min="7427" max="7427" width="14.08984375" style="79" customWidth="1"/>
    <col min="7428" max="7433" width="11.6328125" style="79" customWidth="1"/>
    <col min="7434" max="7434" width="20.1796875" style="79" customWidth="1"/>
    <col min="7435" max="7682" width="11.6328125" style="79" customWidth="1"/>
    <col min="7683" max="7683" width="14.08984375" style="79" customWidth="1"/>
    <col min="7684" max="7689" width="11.6328125" style="79" customWidth="1"/>
    <col min="7690" max="7690" width="20.1796875" style="79" customWidth="1"/>
    <col min="7691" max="7938" width="11.6328125" style="79" customWidth="1"/>
    <col min="7939" max="7939" width="14.08984375" style="79" customWidth="1"/>
    <col min="7940" max="7945" width="11.6328125" style="79" customWidth="1"/>
    <col min="7946" max="7946" width="20.1796875" style="79" customWidth="1"/>
    <col min="7947" max="8194" width="11.6328125" style="79" customWidth="1"/>
    <col min="8195" max="8195" width="14.08984375" style="79" customWidth="1"/>
    <col min="8196" max="8201" width="11.6328125" style="79" customWidth="1"/>
    <col min="8202" max="8202" width="20.1796875" style="79" customWidth="1"/>
    <col min="8203" max="8450" width="11.6328125" style="79" customWidth="1"/>
    <col min="8451" max="8451" width="14.08984375" style="79" customWidth="1"/>
    <col min="8452" max="8457" width="11.6328125" style="79" customWidth="1"/>
    <col min="8458" max="8458" width="20.1796875" style="79" customWidth="1"/>
    <col min="8459" max="8706" width="11.6328125" style="79" customWidth="1"/>
    <col min="8707" max="8707" width="14.08984375" style="79" customWidth="1"/>
    <col min="8708" max="8713" width="11.6328125" style="79" customWidth="1"/>
    <col min="8714" max="8714" width="20.1796875" style="79" customWidth="1"/>
    <col min="8715" max="8962" width="11.6328125" style="79" customWidth="1"/>
    <col min="8963" max="8963" width="14.08984375" style="79" customWidth="1"/>
    <col min="8964" max="8969" width="11.6328125" style="79" customWidth="1"/>
    <col min="8970" max="8970" width="20.1796875" style="79" customWidth="1"/>
    <col min="8971" max="9218" width="11.6328125" style="79" customWidth="1"/>
    <col min="9219" max="9219" width="14.08984375" style="79" customWidth="1"/>
    <col min="9220" max="9225" width="11.6328125" style="79" customWidth="1"/>
    <col min="9226" max="9226" width="20.1796875" style="79" customWidth="1"/>
    <col min="9227" max="9474" width="11.6328125" style="79" customWidth="1"/>
    <col min="9475" max="9475" width="14.08984375" style="79" customWidth="1"/>
    <col min="9476" max="9481" width="11.6328125" style="79" customWidth="1"/>
    <col min="9482" max="9482" width="20.1796875" style="79" customWidth="1"/>
    <col min="9483" max="9730" width="11.6328125" style="79" customWidth="1"/>
    <col min="9731" max="9731" width="14.08984375" style="79" customWidth="1"/>
    <col min="9732" max="9737" width="11.6328125" style="79" customWidth="1"/>
    <col min="9738" max="9738" width="20.1796875" style="79" customWidth="1"/>
    <col min="9739" max="9986" width="11.6328125" style="79" customWidth="1"/>
    <col min="9987" max="9987" width="14.08984375" style="79" customWidth="1"/>
    <col min="9988" max="9993" width="11.6328125" style="79" customWidth="1"/>
    <col min="9994" max="9994" width="20.1796875" style="79" customWidth="1"/>
    <col min="9995" max="10242" width="11.6328125" style="79" customWidth="1"/>
    <col min="10243" max="10243" width="14.08984375" style="79" customWidth="1"/>
    <col min="10244" max="10249" width="11.6328125" style="79" customWidth="1"/>
    <col min="10250" max="10250" width="20.1796875" style="79" customWidth="1"/>
    <col min="10251" max="10498" width="11.6328125" style="79" customWidth="1"/>
    <col min="10499" max="10499" width="14.08984375" style="79" customWidth="1"/>
    <col min="10500" max="10505" width="11.6328125" style="79" customWidth="1"/>
    <col min="10506" max="10506" width="20.1796875" style="79" customWidth="1"/>
    <col min="10507" max="10754" width="11.6328125" style="79" customWidth="1"/>
    <col min="10755" max="10755" width="14.08984375" style="79" customWidth="1"/>
    <col min="10756" max="10761" width="11.6328125" style="79" customWidth="1"/>
    <col min="10762" max="10762" width="20.1796875" style="79" customWidth="1"/>
    <col min="10763" max="11010" width="11.6328125" style="79" customWidth="1"/>
    <col min="11011" max="11011" width="14.08984375" style="79" customWidth="1"/>
    <col min="11012" max="11017" width="11.6328125" style="79" customWidth="1"/>
    <col min="11018" max="11018" width="20.1796875" style="79" customWidth="1"/>
    <col min="11019" max="11266" width="11.6328125" style="79" customWidth="1"/>
    <col min="11267" max="11267" width="14.08984375" style="79" customWidth="1"/>
    <col min="11268" max="11273" width="11.6328125" style="79" customWidth="1"/>
    <col min="11274" max="11274" width="20.1796875" style="79" customWidth="1"/>
    <col min="11275" max="11522" width="11.6328125" style="79" customWidth="1"/>
    <col min="11523" max="11523" width="14.08984375" style="79" customWidth="1"/>
    <col min="11524" max="11529" width="11.6328125" style="79" customWidth="1"/>
    <col min="11530" max="11530" width="20.1796875" style="79" customWidth="1"/>
    <col min="11531" max="11778" width="11.6328125" style="79" customWidth="1"/>
    <col min="11779" max="11779" width="14.08984375" style="79" customWidth="1"/>
    <col min="11780" max="11785" width="11.6328125" style="79" customWidth="1"/>
    <col min="11786" max="11786" width="20.1796875" style="79" customWidth="1"/>
    <col min="11787" max="12034" width="11.6328125" style="79" customWidth="1"/>
    <col min="12035" max="12035" width="14.08984375" style="79" customWidth="1"/>
    <col min="12036" max="12041" width="11.6328125" style="79" customWidth="1"/>
    <col min="12042" max="12042" width="20.1796875" style="79" customWidth="1"/>
    <col min="12043" max="12290" width="11.6328125" style="79" customWidth="1"/>
    <col min="12291" max="12291" width="14.08984375" style="79" customWidth="1"/>
    <col min="12292" max="12297" width="11.6328125" style="79" customWidth="1"/>
    <col min="12298" max="12298" width="20.1796875" style="79" customWidth="1"/>
    <col min="12299" max="12546" width="11.6328125" style="79" customWidth="1"/>
    <col min="12547" max="12547" width="14.08984375" style="79" customWidth="1"/>
    <col min="12548" max="12553" width="11.6328125" style="79" customWidth="1"/>
    <col min="12554" max="12554" width="20.1796875" style="79" customWidth="1"/>
    <col min="12555" max="12802" width="11.6328125" style="79" customWidth="1"/>
    <col min="12803" max="12803" width="14.08984375" style="79" customWidth="1"/>
    <col min="12804" max="12809" width="11.6328125" style="79" customWidth="1"/>
    <col min="12810" max="12810" width="20.1796875" style="79" customWidth="1"/>
    <col min="12811" max="13058" width="11.6328125" style="79" customWidth="1"/>
    <col min="13059" max="13059" width="14.08984375" style="79" customWidth="1"/>
    <col min="13060" max="13065" width="11.6328125" style="79" customWidth="1"/>
    <col min="13066" max="13066" width="20.1796875" style="79" customWidth="1"/>
    <col min="13067" max="13314" width="11.6328125" style="79" customWidth="1"/>
    <col min="13315" max="13315" width="14.08984375" style="79" customWidth="1"/>
    <col min="13316" max="13321" width="11.6328125" style="79" customWidth="1"/>
    <col min="13322" max="13322" width="20.1796875" style="79" customWidth="1"/>
    <col min="13323" max="13570" width="11.6328125" style="79" customWidth="1"/>
    <col min="13571" max="13571" width="14.08984375" style="79" customWidth="1"/>
    <col min="13572" max="13577" width="11.6328125" style="79" customWidth="1"/>
    <col min="13578" max="13578" width="20.1796875" style="79" customWidth="1"/>
    <col min="13579" max="13826" width="11.6328125" style="79" customWidth="1"/>
    <col min="13827" max="13827" width="14.08984375" style="79" customWidth="1"/>
    <col min="13828" max="13833" width="11.6328125" style="79" customWidth="1"/>
    <col min="13834" max="13834" width="20.1796875" style="79" customWidth="1"/>
    <col min="13835" max="14082" width="11.6328125" style="79" customWidth="1"/>
    <col min="14083" max="14083" width="14.08984375" style="79" customWidth="1"/>
    <col min="14084" max="14089" width="11.6328125" style="79" customWidth="1"/>
    <col min="14090" max="14090" width="20.1796875" style="79" customWidth="1"/>
    <col min="14091" max="14338" width="11.6328125" style="79" customWidth="1"/>
    <col min="14339" max="14339" width="14.08984375" style="79" customWidth="1"/>
    <col min="14340" max="14345" width="11.6328125" style="79" customWidth="1"/>
    <col min="14346" max="14346" width="20.1796875" style="79" customWidth="1"/>
    <col min="14347" max="14594" width="11.6328125" style="79" customWidth="1"/>
    <col min="14595" max="14595" width="14.08984375" style="79" customWidth="1"/>
    <col min="14596" max="14601" width="11.6328125" style="79" customWidth="1"/>
    <col min="14602" max="14602" width="20.1796875" style="79" customWidth="1"/>
    <col min="14603" max="14850" width="11.6328125" style="79" customWidth="1"/>
    <col min="14851" max="14851" width="14.08984375" style="79" customWidth="1"/>
    <col min="14852" max="14857" width="11.6328125" style="79" customWidth="1"/>
    <col min="14858" max="14858" width="20.1796875" style="79" customWidth="1"/>
    <col min="14859" max="15106" width="11.6328125" style="79" customWidth="1"/>
    <col min="15107" max="15107" width="14.08984375" style="79" customWidth="1"/>
    <col min="15108" max="15113" width="11.6328125" style="79" customWidth="1"/>
    <col min="15114" max="15114" width="20.1796875" style="79" customWidth="1"/>
    <col min="15115" max="15362" width="11.6328125" style="79" customWidth="1"/>
    <col min="15363" max="15363" width="14.08984375" style="79" customWidth="1"/>
    <col min="15364" max="15369" width="11.6328125" style="79" customWidth="1"/>
    <col min="15370" max="15370" width="20.1796875" style="79" customWidth="1"/>
    <col min="15371" max="15618" width="11.6328125" style="79" customWidth="1"/>
    <col min="15619" max="15619" width="14.08984375" style="79" customWidth="1"/>
    <col min="15620" max="15625" width="11.6328125" style="79" customWidth="1"/>
    <col min="15626" max="15626" width="20.1796875" style="79" customWidth="1"/>
    <col min="15627" max="15874" width="11.6328125" style="79" customWidth="1"/>
    <col min="15875" max="15875" width="14.08984375" style="79" customWidth="1"/>
    <col min="15876" max="15881" width="11.6328125" style="79" customWidth="1"/>
    <col min="15882" max="15882" width="20.1796875" style="79" customWidth="1"/>
    <col min="15883" max="16130" width="11.6328125" style="79" customWidth="1"/>
    <col min="16131" max="16131" width="14.08984375" style="79" customWidth="1"/>
    <col min="16132" max="16137" width="11.6328125" style="79" customWidth="1"/>
    <col min="16138" max="16138" width="20.1796875" style="79" customWidth="1"/>
    <col min="16139" max="16384" width="11.6328125" style="79" customWidth="1"/>
  </cols>
  <sheetData>
    <row r="1" spans="1:13" x14ac:dyDescent="0.35">
      <c r="E1" s="90" t="s">
        <v>428</v>
      </c>
      <c r="F1" s="90" t="s">
        <v>600</v>
      </c>
      <c r="G1" s="90" t="s">
        <v>42</v>
      </c>
    </row>
    <row r="2" spans="1:13" x14ac:dyDescent="0.35">
      <c r="E2" s="85" t="s">
        <v>601</v>
      </c>
      <c r="F2" s="85" t="s">
        <v>602</v>
      </c>
      <c r="G2" s="85" t="s">
        <v>603</v>
      </c>
    </row>
    <row r="3" spans="1:13" x14ac:dyDescent="0.35">
      <c r="B3" s="91" t="s">
        <v>604</v>
      </c>
      <c r="C3" s="91"/>
      <c r="E3" s="85" t="s">
        <v>605</v>
      </c>
      <c r="F3" s="85" t="s">
        <v>606</v>
      </c>
      <c r="G3" s="85" t="s">
        <v>607</v>
      </c>
      <c r="J3" s="92" t="s">
        <v>608</v>
      </c>
    </row>
    <row r="4" spans="1:13" x14ac:dyDescent="0.35">
      <c r="B4" s="79" t="s">
        <v>609</v>
      </c>
      <c r="E4" s="85"/>
      <c r="F4" s="85"/>
      <c r="G4" s="85"/>
      <c r="J4" s="79" t="s">
        <v>610</v>
      </c>
    </row>
    <row r="5" spans="1:13" x14ac:dyDescent="0.35">
      <c r="J5" s="79" t="s">
        <v>611</v>
      </c>
    </row>
    <row r="7" spans="1:13" x14ac:dyDescent="0.35">
      <c r="A7" s="79">
        <v>1</v>
      </c>
      <c r="B7" s="79" t="s">
        <v>612</v>
      </c>
      <c r="J7" s="79" t="s">
        <v>613</v>
      </c>
      <c r="L7" s="79" t="s">
        <v>614</v>
      </c>
      <c r="M7" s="79" t="s">
        <v>615</v>
      </c>
    </row>
    <row r="8" spans="1:13" x14ac:dyDescent="0.35">
      <c r="A8" s="79">
        <v>2</v>
      </c>
      <c r="B8" s="79" t="s">
        <v>616</v>
      </c>
    </row>
    <row r="9" spans="1:13" x14ac:dyDescent="0.35">
      <c r="A9" s="79">
        <v>3</v>
      </c>
      <c r="B9" s="79" t="s">
        <v>617</v>
      </c>
    </row>
    <row r="10" spans="1:13" x14ac:dyDescent="0.35">
      <c r="A10" s="79">
        <v>4</v>
      </c>
      <c r="B10" s="79" t="s">
        <v>618</v>
      </c>
    </row>
    <row r="11" spans="1:13" x14ac:dyDescent="0.35">
      <c r="A11" s="79">
        <v>5</v>
      </c>
      <c r="B11" s="79" t="s">
        <v>619</v>
      </c>
    </row>
    <row r="12" spans="1:13" x14ac:dyDescent="0.35">
      <c r="A12" s="79">
        <v>6</v>
      </c>
      <c r="B12" s="79" t="s">
        <v>620</v>
      </c>
    </row>
    <row r="13" spans="1:13" x14ac:dyDescent="0.35">
      <c r="A13" s="79">
        <v>7</v>
      </c>
      <c r="B13" s="79" t="s">
        <v>621</v>
      </c>
    </row>
    <row r="14" spans="1:13" x14ac:dyDescent="0.35">
      <c r="A14" s="79">
        <v>8</v>
      </c>
      <c r="B14" s="89" t="s">
        <v>622</v>
      </c>
      <c r="H14" s="79" t="s">
        <v>623</v>
      </c>
    </row>
    <row r="15" spans="1:13" x14ac:dyDescent="0.35">
      <c r="A15" s="79">
        <v>9</v>
      </c>
      <c r="B15" s="89" t="s">
        <v>624</v>
      </c>
      <c r="F15" s="79" t="s">
        <v>625</v>
      </c>
      <c r="H15" s="79" t="s">
        <v>623</v>
      </c>
    </row>
    <row r="16" spans="1:13" x14ac:dyDescent="0.35">
      <c r="A16" s="79">
        <v>10</v>
      </c>
      <c r="B16" s="79" t="s">
        <v>626</v>
      </c>
    </row>
    <row r="17" spans="1:2" x14ac:dyDescent="0.35">
      <c r="A17" s="79">
        <v>11</v>
      </c>
      <c r="B17" s="79" t="s">
        <v>627</v>
      </c>
    </row>
    <row r="18" spans="1:2" x14ac:dyDescent="0.35">
      <c r="A18" s="79">
        <v>12</v>
      </c>
      <c r="B18" s="79" t="s">
        <v>628</v>
      </c>
    </row>
    <row r="19" spans="1:2" x14ac:dyDescent="0.35">
      <c r="A19" s="79">
        <v>13</v>
      </c>
      <c r="B19" s="79" t="s">
        <v>629</v>
      </c>
    </row>
    <row r="20" spans="1:2" x14ac:dyDescent="0.35">
      <c r="A20" s="79">
        <v>14</v>
      </c>
      <c r="B20" s="79" t="s">
        <v>630</v>
      </c>
    </row>
    <row r="21" spans="1:2" x14ac:dyDescent="0.35">
      <c r="A21" s="79">
        <v>15</v>
      </c>
      <c r="B21" s="89" t="s">
        <v>631</v>
      </c>
    </row>
    <row r="22" spans="1:2" x14ac:dyDescent="0.35">
      <c r="A22" s="79">
        <v>16</v>
      </c>
      <c r="B22" s="79" t="s">
        <v>632</v>
      </c>
    </row>
    <row r="23" spans="1:2" x14ac:dyDescent="0.35">
      <c r="A23" s="79">
        <v>17</v>
      </c>
      <c r="B23" s="89" t="s">
        <v>633</v>
      </c>
    </row>
    <row r="24" spans="1:2" x14ac:dyDescent="0.35">
      <c r="A24" s="79">
        <v>18</v>
      </c>
      <c r="B24" s="89" t="s">
        <v>634</v>
      </c>
    </row>
    <row r="25" spans="1:2" x14ac:dyDescent="0.35">
      <c r="A25" s="79">
        <v>19</v>
      </c>
      <c r="B25" s="89" t="s">
        <v>635</v>
      </c>
    </row>
    <row r="26" spans="1:2" x14ac:dyDescent="0.35">
      <c r="A26" s="79">
        <v>20</v>
      </c>
      <c r="B26" s="89" t="s">
        <v>636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8092-6AA1-49F2-9061-4C898F224FC6}">
  <dimension ref="A2:F11"/>
  <sheetViews>
    <sheetView zoomScale="75" zoomScaleNormal="75" workbookViewId="0">
      <selection activeCell="D40" sqref="D40"/>
    </sheetView>
  </sheetViews>
  <sheetFormatPr baseColWidth="10" defaultRowHeight="14.5" x14ac:dyDescent="0.35"/>
  <cols>
    <col min="1" max="16384" width="10.90625" style="79"/>
  </cols>
  <sheetData>
    <row r="2" spans="1:6" x14ac:dyDescent="0.35">
      <c r="A2" s="79" t="s">
        <v>592</v>
      </c>
      <c r="B2" s="79" t="s">
        <v>41</v>
      </c>
      <c r="D2" s="79" t="s">
        <v>593</v>
      </c>
      <c r="E2" s="79" t="s">
        <v>594</v>
      </c>
      <c r="F2" s="79" t="s">
        <v>595</v>
      </c>
    </row>
    <row r="3" spans="1:6" x14ac:dyDescent="0.35">
      <c r="A3" s="79">
        <v>3</v>
      </c>
      <c r="B3" s="79" t="s">
        <v>377</v>
      </c>
    </row>
    <row r="4" spans="1:6" x14ac:dyDescent="0.35">
      <c r="A4" s="79">
        <v>1</v>
      </c>
      <c r="B4" s="79" t="s">
        <v>596</v>
      </c>
    </row>
    <row r="5" spans="1:6" x14ac:dyDescent="0.35">
      <c r="A5" s="79">
        <v>3</v>
      </c>
      <c r="B5" s="79" t="s">
        <v>390</v>
      </c>
    </row>
    <row r="6" spans="1:6" x14ac:dyDescent="0.35">
      <c r="A6" s="79">
        <v>2</v>
      </c>
      <c r="B6" s="79" t="s">
        <v>387</v>
      </c>
    </row>
    <row r="7" spans="1:6" x14ac:dyDescent="0.35">
      <c r="A7" s="79">
        <v>2</v>
      </c>
      <c r="B7" s="79" t="s">
        <v>388</v>
      </c>
    </row>
    <row r="8" spans="1:6" x14ac:dyDescent="0.35">
      <c r="A8" s="79">
        <v>2</v>
      </c>
      <c r="B8" s="79" t="s">
        <v>597</v>
      </c>
    </row>
    <row r="9" spans="1:6" x14ac:dyDescent="0.35">
      <c r="A9" s="79">
        <v>1</v>
      </c>
      <c r="B9" s="79" t="s">
        <v>598</v>
      </c>
      <c r="C9" s="79" t="s">
        <v>599</v>
      </c>
    </row>
    <row r="10" spans="1:6" x14ac:dyDescent="0.35">
      <c r="A10" s="79">
        <v>3</v>
      </c>
      <c r="B10" s="79" t="s">
        <v>385</v>
      </c>
    </row>
    <row r="11" spans="1:6" x14ac:dyDescent="0.35">
      <c r="A11" s="79">
        <v>3</v>
      </c>
      <c r="B11" s="79" t="s">
        <v>383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48E7-BE36-4110-9072-285D3ACD8CDE}">
  <dimension ref="A1:R19"/>
  <sheetViews>
    <sheetView showGridLines="0" workbookViewId="0">
      <selection activeCell="B6" sqref="B6"/>
    </sheetView>
  </sheetViews>
  <sheetFormatPr baseColWidth="10" defaultRowHeight="14.5" x14ac:dyDescent="0.35"/>
  <cols>
    <col min="1" max="1" width="10.453125" style="20" customWidth="1"/>
    <col min="2" max="2" width="2.81640625" style="20" customWidth="1"/>
    <col min="3" max="3" width="8.6328125" style="23" customWidth="1"/>
    <col min="4" max="4" width="6.81640625" style="23" customWidth="1"/>
    <col min="5" max="5" width="8.453125" style="23" customWidth="1"/>
    <col min="6" max="6" width="9" style="23" customWidth="1"/>
    <col min="7" max="7" width="2.54296875" style="23" customWidth="1"/>
    <col min="8" max="8" width="7.6328125" style="23" customWidth="1"/>
    <col min="9" max="12" width="8.6328125" style="23" customWidth="1"/>
    <col min="13" max="13" width="8.453125" style="23" customWidth="1"/>
    <col min="14" max="14" width="9" style="23" customWidth="1"/>
    <col min="15" max="15" width="1.54296875" style="20" customWidth="1"/>
    <col min="16" max="16" width="6.36328125" style="20" customWidth="1"/>
    <col min="17" max="16384" width="10.90625" style="20"/>
  </cols>
  <sheetData>
    <row r="1" spans="1:18" s="14" customFormat="1" ht="32" customHeight="1" x14ac:dyDescent="0.25">
      <c r="A1" s="11" t="s">
        <v>10</v>
      </c>
      <c r="B1" s="11"/>
      <c r="C1" s="12" t="s">
        <v>11</v>
      </c>
      <c r="D1" s="12" t="s">
        <v>12</v>
      </c>
      <c r="E1" s="12" t="s">
        <v>13</v>
      </c>
      <c r="F1" s="13" t="s">
        <v>14</v>
      </c>
      <c r="H1" s="15" t="s">
        <v>15</v>
      </c>
      <c r="I1" s="16" t="s">
        <v>16</v>
      </c>
      <c r="J1" s="16" t="s">
        <v>17</v>
      </c>
      <c r="K1" s="16" t="s">
        <v>18</v>
      </c>
      <c r="L1" s="16" t="s">
        <v>11</v>
      </c>
      <c r="M1" s="15" t="s">
        <v>13</v>
      </c>
      <c r="N1" s="17" t="s">
        <v>14</v>
      </c>
      <c r="P1" s="18" t="s">
        <v>19</v>
      </c>
    </row>
    <row r="2" spans="1:18" x14ac:dyDescent="0.35">
      <c r="A2" s="19" t="s">
        <v>20</v>
      </c>
      <c r="B2" s="20" t="s">
        <v>21</v>
      </c>
      <c r="C2" s="21">
        <v>180</v>
      </c>
      <c r="D2" s="22">
        <v>4</v>
      </c>
      <c r="E2" s="21">
        <f t="shared" ref="E2:E8" si="0">+C2/2</f>
        <v>90</v>
      </c>
      <c r="F2" s="21">
        <f t="shared" ref="F2:F12" si="1">+E2/D2</f>
        <v>22.5</v>
      </c>
      <c r="H2" s="94">
        <v>87</v>
      </c>
      <c r="I2" s="24">
        <f t="shared" ref="I2:I12" si="2">+H2*C2</f>
        <v>15660</v>
      </c>
      <c r="J2" s="24">
        <f>+I2*0.3</f>
        <v>4698</v>
      </c>
      <c r="K2" s="24">
        <f>+I2*0.35</f>
        <v>5481</v>
      </c>
      <c r="L2" s="24">
        <f t="shared" ref="L2:L12" si="3">SUM(I2:K2)</f>
        <v>25839</v>
      </c>
      <c r="M2" s="24">
        <f t="shared" ref="M2:M12" si="4">+L2/2</f>
        <v>12919.5</v>
      </c>
      <c r="N2" s="24">
        <f t="shared" ref="N2:N12" si="5">+M2/D2</f>
        <v>3229.875</v>
      </c>
      <c r="P2" s="25">
        <f t="shared" ref="P2:P12" si="6">+L2/C2</f>
        <v>143.55000000000001</v>
      </c>
      <c r="Q2" s="20" t="s">
        <v>22</v>
      </c>
    </row>
    <row r="3" spans="1:18" x14ac:dyDescent="0.35">
      <c r="A3" s="19" t="s">
        <v>29</v>
      </c>
      <c r="B3" s="20" t="s">
        <v>30</v>
      </c>
      <c r="C3" s="21">
        <v>56.75</v>
      </c>
      <c r="D3" s="22">
        <v>2</v>
      </c>
      <c r="E3" s="21">
        <f t="shared" si="0"/>
        <v>28.375</v>
      </c>
      <c r="F3" s="21">
        <f>+E3/D3</f>
        <v>14.1875</v>
      </c>
      <c r="H3" s="22">
        <v>77.11</v>
      </c>
      <c r="I3" s="24">
        <f>+H3*C3</f>
        <v>4375.9925000000003</v>
      </c>
      <c r="J3" s="24">
        <f>+I3*0.3</f>
        <v>1312.79775</v>
      </c>
      <c r="K3" s="24">
        <f>+I3*0.35</f>
        <v>1531.5973750000001</v>
      </c>
      <c r="L3" s="24">
        <f>SUM(I3:K3)</f>
        <v>7220.3876250000003</v>
      </c>
      <c r="M3" s="24">
        <f>+L3/2</f>
        <v>3610.1938125000001</v>
      </c>
      <c r="N3" s="24">
        <f>+M3/D3</f>
        <v>1805.0969062500001</v>
      </c>
      <c r="P3" s="25">
        <f>+L3/C3</f>
        <v>127.23150000000001</v>
      </c>
      <c r="Q3" s="20" t="s">
        <v>22</v>
      </c>
    </row>
    <row r="4" spans="1:18" x14ac:dyDescent="0.35">
      <c r="A4" s="19" t="s">
        <v>31</v>
      </c>
      <c r="B4" s="20" t="s">
        <v>32</v>
      </c>
      <c r="C4" s="21">
        <v>82.94</v>
      </c>
      <c r="D4" s="22">
        <v>2</v>
      </c>
      <c r="E4" s="21">
        <f t="shared" si="0"/>
        <v>41.47</v>
      </c>
      <c r="F4" s="21">
        <f>+E4/D4</f>
        <v>20.734999999999999</v>
      </c>
      <c r="H4" s="22">
        <v>90.65</v>
      </c>
      <c r="I4" s="24">
        <f>+H4*C4</f>
        <v>7518.5110000000004</v>
      </c>
      <c r="J4" s="24">
        <f>+C4*84.15*0.3</f>
        <v>2093.8202999999999</v>
      </c>
      <c r="K4" s="24">
        <f>+C4*84.15*0.35</f>
        <v>2442.7903499999998</v>
      </c>
      <c r="L4" s="24">
        <f>SUM(I4:K4)</f>
        <v>12055.121649999999</v>
      </c>
      <c r="M4" s="24">
        <f>+L4/2</f>
        <v>6027.5608249999996</v>
      </c>
      <c r="N4" s="24">
        <f>+M4/D4</f>
        <v>3013.7804124999998</v>
      </c>
      <c r="P4" s="25">
        <f>+L4/C4</f>
        <v>145.3475</v>
      </c>
      <c r="Q4" s="26" t="s">
        <v>33</v>
      </c>
    </row>
    <row r="5" spans="1:18" x14ac:dyDescent="0.35">
      <c r="A5" s="19" t="s">
        <v>26</v>
      </c>
      <c r="B5" s="20" t="s">
        <v>27</v>
      </c>
      <c r="C5" s="21">
        <v>149.87</v>
      </c>
      <c r="D5" s="22">
        <v>3</v>
      </c>
      <c r="E5" s="21">
        <f t="shared" si="0"/>
        <v>74.935000000000002</v>
      </c>
      <c r="F5" s="21">
        <f>+E5/D5</f>
        <v>24.978333333333335</v>
      </c>
      <c r="H5" s="22"/>
      <c r="I5" s="24">
        <f>+H5*C5</f>
        <v>0</v>
      </c>
      <c r="J5" s="24">
        <f>11908.6*0.3</f>
        <v>3572.58</v>
      </c>
      <c r="K5" s="24">
        <f>11908.6*0.35</f>
        <v>4168.01</v>
      </c>
      <c r="L5" s="24">
        <f>SUM(I5:K5)</f>
        <v>7740.59</v>
      </c>
      <c r="M5" s="24">
        <f>+L5/2</f>
        <v>3870.2950000000001</v>
      </c>
      <c r="N5" s="24">
        <f>+M5/D5</f>
        <v>1290.0983333333334</v>
      </c>
      <c r="P5" s="25">
        <f>+L5/C5</f>
        <v>51.648695536131314</v>
      </c>
      <c r="Q5" s="93" t="s">
        <v>28</v>
      </c>
    </row>
    <row r="6" spans="1:18" x14ac:dyDescent="0.35">
      <c r="A6" s="19" t="s">
        <v>23</v>
      </c>
      <c r="B6" s="20" t="s">
        <v>24</v>
      </c>
      <c r="C6" s="21">
        <v>58.63</v>
      </c>
      <c r="D6" s="22">
        <v>1</v>
      </c>
      <c r="E6" s="21">
        <f t="shared" si="0"/>
        <v>29.315000000000001</v>
      </c>
      <c r="F6" s="21">
        <f t="shared" si="1"/>
        <v>29.315000000000001</v>
      </c>
      <c r="H6" s="22">
        <v>90.65</v>
      </c>
      <c r="I6" s="24">
        <f t="shared" si="2"/>
        <v>5314.8095000000003</v>
      </c>
      <c r="J6" s="24">
        <f>+C6*84.15*0.3</f>
        <v>1480.1143500000003</v>
      </c>
      <c r="K6" s="24">
        <f>+C6*84.15*0.35</f>
        <v>1726.8000750000003</v>
      </c>
      <c r="L6" s="24">
        <f t="shared" si="3"/>
        <v>8521.7239250000021</v>
      </c>
      <c r="M6" s="24">
        <f t="shared" si="4"/>
        <v>4260.861962500001</v>
      </c>
      <c r="N6" s="24">
        <f t="shared" si="5"/>
        <v>4260.861962500001</v>
      </c>
      <c r="P6" s="25">
        <f t="shared" si="6"/>
        <v>145.34750000000003</v>
      </c>
      <c r="Q6" s="26" t="s">
        <v>25</v>
      </c>
    </row>
    <row r="7" spans="1:18" x14ac:dyDescent="0.35">
      <c r="A7" s="19" t="s">
        <v>38</v>
      </c>
      <c r="C7" s="21"/>
      <c r="D7" s="22"/>
      <c r="E7" s="21">
        <f t="shared" si="0"/>
        <v>0</v>
      </c>
      <c r="F7" s="21"/>
      <c r="H7" s="22">
        <v>87</v>
      </c>
      <c r="I7" s="24">
        <f>+H7*C7</f>
        <v>0</v>
      </c>
      <c r="J7" s="24">
        <f>+I7*0.3</f>
        <v>0</v>
      </c>
      <c r="K7" s="24">
        <f>+I7*0.35</f>
        <v>0</v>
      </c>
      <c r="L7" s="24">
        <f>SUM(I7:K7)</f>
        <v>0</v>
      </c>
      <c r="M7" s="24">
        <f>+L7/2</f>
        <v>0</v>
      </c>
      <c r="N7" s="24"/>
      <c r="P7" s="25"/>
    </row>
    <row r="8" spans="1:18" x14ac:dyDescent="0.35">
      <c r="A8" s="19" t="s">
        <v>39</v>
      </c>
      <c r="C8" s="21"/>
      <c r="D8" s="22"/>
      <c r="E8" s="21">
        <f t="shared" si="0"/>
        <v>0</v>
      </c>
      <c r="F8" s="21"/>
      <c r="H8" s="22">
        <v>87</v>
      </c>
      <c r="I8" s="24">
        <f>+H8*C8</f>
        <v>0</v>
      </c>
      <c r="J8" s="24">
        <f>+I8*0.3</f>
        <v>0</v>
      </c>
      <c r="K8" s="24">
        <f>+I8*0.35</f>
        <v>0</v>
      </c>
      <c r="L8" s="24">
        <f>SUM(I8:K8)</f>
        <v>0</v>
      </c>
      <c r="M8" s="24">
        <f>+L8/2</f>
        <v>0</v>
      </c>
      <c r="N8" s="24"/>
      <c r="P8" s="25"/>
    </row>
    <row r="9" spans="1:18" x14ac:dyDescent="0.35">
      <c r="A9" s="19"/>
      <c r="C9" s="21"/>
      <c r="D9" s="22"/>
      <c r="E9" s="21"/>
      <c r="F9" s="21"/>
      <c r="H9" s="22"/>
      <c r="I9" s="24"/>
      <c r="J9" s="24"/>
      <c r="K9" s="24"/>
      <c r="L9" s="24"/>
      <c r="M9" s="24"/>
      <c r="N9" s="24"/>
      <c r="P9" s="25"/>
    </row>
    <row r="10" spans="1:18" x14ac:dyDescent="0.35">
      <c r="A10" s="19"/>
      <c r="C10" s="21"/>
      <c r="D10" s="22"/>
      <c r="E10" s="21"/>
      <c r="F10" s="21"/>
      <c r="H10" s="22"/>
      <c r="I10" s="24"/>
      <c r="J10" s="24"/>
      <c r="K10" s="24"/>
      <c r="L10" s="24"/>
      <c r="M10" s="24"/>
      <c r="N10" s="24"/>
      <c r="P10" s="25"/>
    </row>
    <row r="11" spans="1:18" x14ac:dyDescent="0.35">
      <c r="A11" s="19" t="s">
        <v>34</v>
      </c>
      <c r="B11" s="20" t="s">
        <v>35</v>
      </c>
      <c r="C11" s="21">
        <v>83</v>
      </c>
      <c r="D11" s="22">
        <v>2</v>
      </c>
      <c r="E11" s="21">
        <f t="shared" ref="E11:E12" si="7">+C11/2</f>
        <v>41.5</v>
      </c>
      <c r="F11" s="21">
        <f t="shared" si="1"/>
        <v>20.75</v>
      </c>
      <c r="H11" s="22">
        <v>84.92</v>
      </c>
      <c r="I11" s="24">
        <f t="shared" si="2"/>
        <v>7048.3600000000006</v>
      </c>
      <c r="J11" s="24">
        <f>+I11*0.3</f>
        <v>2114.5080000000003</v>
      </c>
      <c r="K11" s="24">
        <f>+I11*0.35</f>
        <v>2466.9259999999999</v>
      </c>
      <c r="L11" s="24">
        <f t="shared" si="3"/>
        <v>11629.794</v>
      </c>
      <c r="M11" s="24">
        <f t="shared" si="4"/>
        <v>5814.8969999999999</v>
      </c>
      <c r="N11" s="24">
        <f t="shared" si="5"/>
        <v>2907.4485</v>
      </c>
      <c r="P11" s="25">
        <f t="shared" si="6"/>
        <v>140.11799999999999</v>
      </c>
      <c r="Q11" s="93" t="s">
        <v>28</v>
      </c>
    </row>
    <row r="12" spans="1:18" x14ac:dyDescent="0.35">
      <c r="A12" s="19" t="s">
        <v>36</v>
      </c>
      <c r="B12" s="20" t="s">
        <v>37</v>
      </c>
      <c r="C12" s="21">
        <v>51.71</v>
      </c>
      <c r="D12" s="22">
        <v>1</v>
      </c>
      <c r="E12" s="21">
        <f t="shared" si="7"/>
        <v>25.855</v>
      </c>
      <c r="F12" s="21">
        <f t="shared" si="1"/>
        <v>25.855</v>
      </c>
      <c r="H12" s="94">
        <v>87</v>
      </c>
      <c r="I12" s="24">
        <f t="shared" si="2"/>
        <v>4498.7700000000004</v>
      </c>
      <c r="J12" s="24">
        <f>+I12*0.3</f>
        <v>1349.6310000000001</v>
      </c>
      <c r="K12" s="24">
        <f>+I12*0.35</f>
        <v>1574.5695000000001</v>
      </c>
      <c r="L12" s="24">
        <f t="shared" si="3"/>
        <v>7422.9705000000013</v>
      </c>
      <c r="M12" s="24">
        <f t="shared" si="4"/>
        <v>3711.4852500000006</v>
      </c>
      <c r="N12" s="24">
        <f t="shared" si="5"/>
        <v>3711.4852500000006</v>
      </c>
      <c r="P12" s="25">
        <f t="shared" si="6"/>
        <v>143.55000000000001</v>
      </c>
      <c r="Q12" s="20" t="s">
        <v>22</v>
      </c>
    </row>
    <row r="15" spans="1:18" x14ac:dyDescent="0.35">
      <c r="P15" s="20">
        <v>145</v>
      </c>
    </row>
    <row r="16" spans="1:18" x14ac:dyDescent="0.35">
      <c r="P16" s="20">
        <f>+P15*1.4</f>
        <v>203</v>
      </c>
      <c r="R16" s="20">
        <v>105</v>
      </c>
    </row>
    <row r="17" spans="16:18" x14ac:dyDescent="0.35">
      <c r="R17" s="20">
        <f>+R16*0.3</f>
        <v>31.5</v>
      </c>
    </row>
    <row r="18" spans="16:18" x14ac:dyDescent="0.35">
      <c r="R18" s="20">
        <f>+R16*0.35</f>
        <v>36.75</v>
      </c>
    </row>
    <row r="19" spans="16:18" x14ac:dyDescent="0.35">
      <c r="P19" s="20">
        <f>+P15*1.2</f>
        <v>174</v>
      </c>
      <c r="R19" s="20">
        <f>SUM(R16:R18)</f>
        <v>173.25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409C-3CA7-4D4C-83DE-5AD016564277}">
  <dimension ref="A1:D84"/>
  <sheetViews>
    <sheetView workbookViewId="0">
      <selection activeCell="A2" sqref="A2"/>
    </sheetView>
  </sheetViews>
  <sheetFormatPr baseColWidth="10" defaultRowHeight="13" x14ac:dyDescent="0.3"/>
  <cols>
    <col min="1" max="1" width="3.81640625" style="29" customWidth="1"/>
    <col min="2" max="2" width="57.26953125" style="29" bestFit="1" customWidth="1"/>
    <col min="3" max="3" width="11" style="31" bestFit="1" customWidth="1"/>
    <col min="4" max="4" width="49" style="29" bestFit="1" customWidth="1"/>
    <col min="5" max="16384" width="10.90625" style="29"/>
  </cols>
  <sheetData>
    <row r="1" spans="1:4" x14ac:dyDescent="0.3">
      <c r="A1" s="27" t="s">
        <v>40</v>
      </c>
      <c r="B1" s="28" t="s">
        <v>41</v>
      </c>
      <c r="C1" s="28" t="s">
        <v>42</v>
      </c>
      <c r="D1" s="28" t="s">
        <v>43</v>
      </c>
    </row>
    <row r="2" spans="1:4" x14ac:dyDescent="0.3">
      <c r="B2" s="29" t="s">
        <v>44</v>
      </c>
      <c r="C2" s="30">
        <v>12</v>
      </c>
      <c r="D2" s="29" t="s">
        <v>45</v>
      </c>
    </row>
    <row r="3" spans="1:4" x14ac:dyDescent="0.3">
      <c r="B3" s="29" t="s">
        <v>46</v>
      </c>
      <c r="C3" s="30"/>
    </row>
    <row r="4" spans="1:4" x14ac:dyDescent="0.3">
      <c r="B4" s="29" t="s">
        <v>47</v>
      </c>
      <c r="C4" s="30"/>
    </row>
    <row r="5" spans="1:4" x14ac:dyDescent="0.3">
      <c r="B5" s="29" t="s">
        <v>48</v>
      </c>
      <c r="C5" s="30">
        <v>15</v>
      </c>
    </row>
    <row r="6" spans="1:4" x14ac:dyDescent="0.3">
      <c r="B6" s="29" t="s">
        <v>49</v>
      </c>
      <c r="C6" s="30" t="s">
        <v>50</v>
      </c>
    </row>
    <row r="7" spans="1:4" x14ac:dyDescent="0.3">
      <c r="B7" s="29" t="s">
        <v>51</v>
      </c>
      <c r="C7" s="30"/>
    </row>
    <row r="8" spans="1:4" x14ac:dyDescent="0.3">
      <c r="B8" s="29" t="s">
        <v>52</v>
      </c>
      <c r="C8" s="30" t="s">
        <v>50</v>
      </c>
      <c r="D8" s="29" t="s">
        <v>53</v>
      </c>
    </row>
    <row r="9" spans="1:4" x14ac:dyDescent="0.3">
      <c r="B9" s="29" t="s">
        <v>54</v>
      </c>
      <c r="C9" s="30"/>
    </row>
    <row r="10" spans="1:4" x14ac:dyDescent="0.3">
      <c r="B10" s="29" t="s">
        <v>55</v>
      </c>
      <c r="C10" s="30">
        <v>28</v>
      </c>
      <c r="D10" s="29" t="s">
        <v>56</v>
      </c>
    </row>
    <row r="11" spans="1:4" x14ac:dyDescent="0.3">
      <c r="B11" s="29" t="s">
        <v>57</v>
      </c>
      <c r="C11" s="30"/>
    </row>
    <row r="12" spans="1:4" x14ac:dyDescent="0.3">
      <c r="B12" s="29" t="s">
        <v>58</v>
      </c>
      <c r="C12" s="30" t="s">
        <v>50</v>
      </c>
      <c r="D12" s="29" t="s">
        <v>59</v>
      </c>
    </row>
    <row r="13" spans="1:4" x14ac:dyDescent="0.3">
      <c r="B13" s="29" t="s">
        <v>60</v>
      </c>
      <c r="C13" s="30" t="s">
        <v>50</v>
      </c>
    </row>
    <row r="14" spans="1:4" x14ac:dyDescent="0.3">
      <c r="B14" s="29" t="s">
        <v>61</v>
      </c>
      <c r="C14" s="30" t="s">
        <v>50</v>
      </c>
    </row>
    <row r="15" spans="1:4" x14ac:dyDescent="0.3">
      <c r="B15" s="29" t="s">
        <v>62</v>
      </c>
      <c r="C15" s="30"/>
    </row>
    <row r="16" spans="1:4" x14ac:dyDescent="0.3">
      <c r="B16" s="29" t="s">
        <v>63</v>
      </c>
      <c r="C16" s="30"/>
    </row>
    <row r="17" spans="2:4" x14ac:dyDescent="0.3">
      <c r="B17" s="29" t="s">
        <v>64</v>
      </c>
      <c r="C17" s="30" t="s">
        <v>50</v>
      </c>
      <c r="D17" s="29" t="s">
        <v>65</v>
      </c>
    </row>
    <row r="18" spans="2:4" x14ac:dyDescent="0.3">
      <c r="B18" s="29" t="s">
        <v>66</v>
      </c>
      <c r="C18" s="30"/>
    </row>
    <row r="19" spans="2:4" x14ac:dyDescent="0.3">
      <c r="B19" s="29" t="s">
        <v>67</v>
      </c>
      <c r="C19" s="30"/>
    </row>
    <row r="20" spans="2:4" x14ac:dyDescent="0.3">
      <c r="B20" s="29" t="s">
        <v>68</v>
      </c>
      <c r="C20" s="30" t="s">
        <v>50</v>
      </c>
    </row>
    <row r="21" spans="2:4" x14ac:dyDescent="0.3">
      <c r="B21" s="29" t="s">
        <v>69</v>
      </c>
      <c r="C21" s="30" t="s">
        <v>50</v>
      </c>
      <c r="D21" s="29" t="s">
        <v>70</v>
      </c>
    </row>
    <row r="22" spans="2:4" x14ac:dyDescent="0.3">
      <c r="B22" s="29" t="s">
        <v>71</v>
      </c>
      <c r="C22" s="30"/>
    </row>
    <row r="23" spans="2:4" x14ac:dyDescent="0.3">
      <c r="B23" s="29" t="s">
        <v>72</v>
      </c>
      <c r="C23" s="30"/>
    </row>
    <row r="24" spans="2:4" x14ac:dyDescent="0.3">
      <c r="B24" s="29" t="s">
        <v>73</v>
      </c>
      <c r="C24" s="30"/>
    </row>
    <row r="25" spans="2:4" x14ac:dyDescent="0.3">
      <c r="B25" s="29" t="s">
        <v>74</v>
      </c>
      <c r="C25" s="30" t="s">
        <v>50</v>
      </c>
    </row>
    <row r="26" spans="2:4" x14ac:dyDescent="0.3">
      <c r="B26" s="29" t="s">
        <v>75</v>
      </c>
      <c r="C26" s="30"/>
    </row>
    <row r="27" spans="2:4" x14ac:dyDescent="0.3">
      <c r="B27" s="29" t="s">
        <v>76</v>
      </c>
      <c r="C27" s="30" t="s">
        <v>50</v>
      </c>
      <c r="D27" s="29" t="s">
        <v>77</v>
      </c>
    </row>
    <row r="28" spans="2:4" x14ac:dyDescent="0.3">
      <c r="B28" s="29" t="s">
        <v>78</v>
      </c>
      <c r="C28" s="30"/>
    </row>
    <row r="29" spans="2:4" x14ac:dyDescent="0.3">
      <c r="B29" s="29" t="s">
        <v>79</v>
      </c>
      <c r="C29" s="30"/>
    </row>
    <row r="30" spans="2:4" x14ac:dyDescent="0.3">
      <c r="B30" s="29" t="s">
        <v>80</v>
      </c>
      <c r="C30" s="30" t="s">
        <v>50</v>
      </c>
      <c r="D30" s="29" t="s">
        <v>81</v>
      </c>
    </row>
    <row r="31" spans="2:4" x14ac:dyDescent="0.3">
      <c r="B31" s="29" t="s">
        <v>82</v>
      </c>
      <c r="C31" s="30"/>
    </row>
    <row r="32" spans="2:4" x14ac:dyDescent="0.3">
      <c r="B32" s="29" t="s">
        <v>83</v>
      </c>
      <c r="C32" s="30" t="s">
        <v>50</v>
      </c>
    </row>
    <row r="33" spans="2:4" x14ac:dyDescent="0.3">
      <c r="B33" s="29" t="s">
        <v>84</v>
      </c>
      <c r="C33" s="30"/>
      <c r="D33" s="29" t="s">
        <v>85</v>
      </c>
    </row>
    <row r="34" spans="2:4" x14ac:dyDescent="0.3">
      <c r="B34" s="29" t="s">
        <v>86</v>
      </c>
      <c r="C34" s="30" t="s">
        <v>50</v>
      </c>
    </row>
    <row r="35" spans="2:4" x14ac:dyDescent="0.3">
      <c r="B35" s="29" t="s">
        <v>87</v>
      </c>
      <c r="C35" s="30"/>
    </row>
    <row r="36" spans="2:4" x14ac:dyDescent="0.3">
      <c r="B36" s="29" t="s">
        <v>88</v>
      </c>
      <c r="C36" s="30" t="s">
        <v>50</v>
      </c>
    </row>
    <row r="37" spans="2:4" x14ac:dyDescent="0.3">
      <c r="B37" s="29" t="s">
        <v>89</v>
      </c>
      <c r="C37" s="30"/>
    </row>
    <row r="38" spans="2:4" x14ac:dyDescent="0.3">
      <c r="B38" s="29" t="s">
        <v>90</v>
      </c>
      <c r="C38" s="30"/>
    </row>
    <row r="39" spans="2:4" x14ac:dyDescent="0.3">
      <c r="B39" s="29" t="s">
        <v>91</v>
      </c>
      <c r="C39" s="30"/>
    </row>
    <row r="40" spans="2:4" x14ac:dyDescent="0.3">
      <c r="B40" s="29" t="s">
        <v>92</v>
      </c>
      <c r="C40" s="30"/>
    </row>
    <row r="41" spans="2:4" x14ac:dyDescent="0.3">
      <c r="B41" s="29" t="s">
        <v>93</v>
      </c>
      <c r="C41" s="30"/>
    </row>
    <row r="42" spans="2:4" x14ac:dyDescent="0.3">
      <c r="B42" s="29" t="s">
        <v>94</v>
      </c>
      <c r="C42" s="30"/>
    </row>
    <row r="43" spans="2:4" x14ac:dyDescent="0.3">
      <c r="B43" s="29" t="s">
        <v>95</v>
      </c>
      <c r="C43" s="30"/>
    </row>
    <row r="44" spans="2:4" x14ac:dyDescent="0.3">
      <c r="B44" s="29" t="s">
        <v>96</v>
      </c>
      <c r="C44" s="30"/>
    </row>
    <row r="45" spans="2:4" x14ac:dyDescent="0.3">
      <c r="B45" s="29" t="s">
        <v>97</v>
      </c>
      <c r="C45" s="30"/>
    </row>
    <row r="46" spans="2:4" x14ac:dyDescent="0.3">
      <c r="B46" s="29" t="s">
        <v>98</v>
      </c>
      <c r="C46" s="30" t="s">
        <v>50</v>
      </c>
    </row>
    <row r="47" spans="2:4" x14ac:dyDescent="0.3">
      <c r="B47" s="29" t="s">
        <v>99</v>
      </c>
      <c r="C47" s="30" t="s">
        <v>50</v>
      </c>
    </row>
    <row r="48" spans="2:4" x14ac:dyDescent="0.3">
      <c r="B48" s="29" t="s">
        <v>100</v>
      </c>
      <c r="C48" s="30"/>
    </row>
    <row r="49" spans="2:4" x14ac:dyDescent="0.3">
      <c r="B49" s="29" t="s">
        <v>101</v>
      </c>
      <c r="C49" s="30"/>
    </row>
    <row r="50" spans="2:4" x14ac:dyDescent="0.3">
      <c r="B50" s="29" t="s">
        <v>102</v>
      </c>
      <c r="C50" s="30" t="s">
        <v>50</v>
      </c>
      <c r="D50" s="29" t="s">
        <v>103</v>
      </c>
    </row>
    <row r="51" spans="2:4" x14ac:dyDescent="0.3">
      <c r="B51" s="29" t="s">
        <v>104</v>
      </c>
      <c r="C51" s="30"/>
    </row>
    <row r="52" spans="2:4" x14ac:dyDescent="0.3">
      <c r="B52" s="29" t="s">
        <v>105</v>
      </c>
      <c r="C52" s="30"/>
    </row>
    <row r="53" spans="2:4" x14ac:dyDescent="0.3">
      <c r="B53" s="29" t="s">
        <v>106</v>
      </c>
      <c r="C53" s="30"/>
    </row>
    <row r="54" spans="2:4" x14ac:dyDescent="0.3">
      <c r="B54" s="29" t="s">
        <v>107</v>
      </c>
      <c r="C54" s="30" t="s">
        <v>50</v>
      </c>
      <c r="D54" s="29" t="s">
        <v>108</v>
      </c>
    </row>
    <row r="55" spans="2:4" x14ac:dyDescent="0.3">
      <c r="B55" s="29" t="s">
        <v>109</v>
      </c>
      <c r="C55" s="30"/>
    </row>
    <row r="56" spans="2:4" x14ac:dyDescent="0.3">
      <c r="B56" s="29" t="s">
        <v>110</v>
      </c>
      <c r="C56" s="30" t="s">
        <v>50</v>
      </c>
      <c r="D56" s="29" t="s">
        <v>111</v>
      </c>
    </row>
    <row r="57" spans="2:4" x14ac:dyDescent="0.3">
      <c r="B57" s="29" t="s">
        <v>112</v>
      </c>
      <c r="C57" s="30" t="s">
        <v>50</v>
      </c>
      <c r="D57" s="29" t="s">
        <v>113</v>
      </c>
    </row>
    <row r="58" spans="2:4" x14ac:dyDescent="0.3">
      <c r="B58" s="29" t="s">
        <v>114</v>
      </c>
      <c r="C58" s="30" t="s">
        <v>50</v>
      </c>
      <c r="D58" s="29" t="s">
        <v>115</v>
      </c>
    </row>
    <row r="59" spans="2:4" x14ac:dyDescent="0.3">
      <c r="B59" s="29" t="s">
        <v>116</v>
      </c>
      <c r="C59" s="30" t="s">
        <v>50</v>
      </c>
    </row>
    <row r="60" spans="2:4" x14ac:dyDescent="0.3">
      <c r="B60" s="29" t="s">
        <v>117</v>
      </c>
      <c r="C60" s="30" t="s">
        <v>50</v>
      </c>
    </row>
    <row r="61" spans="2:4" x14ac:dyDescent="0.3">
      <c r="B61" s="29" t="s">
        <v>118</v>
      </c>
      <c r="C61" s="30"/>
    </row>
    <row r="62" spans="2:4" x14ac:dyDescent="0.3">
      <c r="B62" s="29" t="s">
        <v>119</v>
      </c>
      <c r="C62" s="30" t="s">
        <v>50</v>
      </c>
      <c r="D62" s="29" t="s">
        <v>120</v>
      </c>
    </row>
    <row r="63" spans="2:4" x14ac:dyDescent="0.3">
      <c r="B63" s="29" t="s">
        <v>121</v>
      </c>
      <c r="C63" s="30">
        <v>7</v>
      </c>
      <c r="D63" s="29" t="s">
        <v>122</v>
      </c>
    </row>
    <row r="64" spans="2:4" x14ac:dyDescent="0.3">
      <c r="B64" s="29" t="s">
        <v>123</v>
      </c>
      <c r="C64" s="30" t="s">
        <v>50</v>
      </c>
    </row>
    <row r="65" spans="2:4" x14ac:dyDescent="0.3">
      <c r="B65" s="29" t="s">
        <v>124</v>
      </c>
      <c r="C65" s="30">
        <v>4</v>
      </c>
      <c r="D65" s="29" t="s">
        <v>125</v>
      </c>
    </row>
    <row r="66" spans="2:4" x14ac:dyDescent="0.3">
      <c r="B66" s="29" t="s">
        <v>126</v>
      </c>
      <c r="C66" s="30">
        <v>10.5</v>
      </c>
      <c r="D66" s="29" t="s">
        <v>127</v>
      </c>
    </row>
    <row r="67" spans="2:4" x14ac:dyDescent="0.3">
      <c r="B67" s="29" t="s">
        <v>128</v>
      </c>
      <c r="C67" s="30" t="s">
        <v>50</v>
      </c>
    </row>
    <row r="68" spans="2:4" x14ac:dyDescent="0.3">
      <c r="B68" s="29" t="s">
        <v>129</v>
      </c>
      <c r="C68" s="30" t="s">
        <v>50</v>
      </c>
    </row>
    <row r="69" spans="2:4" x14ac:dyDescent="0.3">
      <c r="B69" s="29" t="s">
        <v>130</v>
      </c>
      <c r="C69" s="30"/>
    </row>
    <row r="70" spans="2:4" x14ac:dyDescent="0.3">
      <c r="B70" s="29" t="s">
        <v>131</v>
      </c>
      <c r="C70" s="30">
        <v>13</v>
      </c>
    </row>
    <row r="71" spans="2:4" x14ac:dyDescent="0.3">
      <c r="B71" s="29" t="s">
        <v>132</v>
      </c>
      <c r="C71" s="30">
        <v>9</v>
      </c>
    </row>
    <row r="75" spans="2:4" x14ac:dyDescent="0.3">
      <c r="B75" s="29" t="s">
        <v>637</v>
      </c>
      <c r="C75" s="95" t="s">
        <v>638</v>
      </c>
    </row>
    <row r="76" spans="2:4" x14ac:dyDescent="0.3">
      <c r="B76" s="29" t="s">
        <v>639</v>
      </c>
      <c r="C76" s="31" t="s">
        <v>640</v>
      </c>
    </row>
    <row r="77" spans="2:4" x14ac:dyDescent="0.3">
      <c r="B77" s="29" t="s">
        <v>641</v>
      </c>
      <c r="C77" s="95" t="s">
        <v>642</v>
      </c>
    </row>
    <row r="78" spans="2:4" x14ac:dyDescent="0.3">
      <c r="B78" s="29" t="s">
        <v>644</v>
      </c>
      <c r="C78" s="31" t="s">
        <v>643</v>
      </c>
    </row>
    <row r="79" spans="2:4" x14ac:dyDescent="0.3">
      <c r="B79" s="29" t="s">
        <v>645</v>
      </c>
      <c r="C79" s="31" t="s">
        <v>646</v>
      </c>
    </row>
    <row r="80" spans="2:4" x14ac:dyDescent="0.3">
      <c r="B80" s="29" t="s">
        <v>648</v>
      </c>
      <c r="C80" s="95" t="s">
        <v>647</v>
      </c>
    </row>
    <row r="83" spans="3:3" x14ac:dyDescent="0.3">
      <c r="C83" s="31">
        <f>221-187</f>
        <v>34</v>
      </c>
    </row>
    <row r="84" spans="3:3" x14ac:dyDescent="0.3">
      <c r="C84" s="31">
        <f>+C83/4</f>
        <v>8.5</v>
      </c>
    </row>
  </sheetData>
  <autoFilter ref="B1:D71" xr:uid="{5F039D2A-D2EA-4D0D-84EF-F324D2AED3A2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A5495-0F93-4A84-A3D1-66118E673AD4}">
  <dimension ref="A1:K27"/>
  <sheetViews>
    <sheetView zoomScale="75" zoomScaleNormal="75" workbookViewId="0">
      <pane ySplit="3" topLeftCell="A4" activePane="bottomLeft" state="frozen"/>
      <selection pane="bottomLeft" activeCell="H5" sqref="H5"/>
    </sheetView>
  </sheetViews>
  <sheetFormatPr baseColWidth="10" defaultRowHeight="14.5" x14ac:dyDescent="0.35"/>
  <cols>
    <col min="1" max="1" width="10.90625" style="79"/>
    <col min="2" max="2" width="6.81640625" style="79" customWidth="1"/>
    <col min="3" max="3" width="9.54296875" style="79" customWidth="1"/>
    <col min="4" max="4" width="22.08984375" style="79" customWidth="1"/>
    <col min="5" max="5" width="34.81640625" style="79" customWidth="1"/>
    <col min="6" max="6" width="23.08984375" style="79" customWidth="1"/>
    <col min="7" max="7" width="18.36328125" style="79" customWidth="1"/>
    <col min="8" max="8" width="9.81640625" style="79" customWidth="1"/>
    <col min="9" max="9" width="54.6328125" style="79" customWidth="1"/>
    <col min="10" max="10" width="19.7265625" style="79" customWidth="1"/>
    <col min="11" max="11" width="20.08984375" style="79" customWidth="1"/>
    <col min="12" max="259" width="10.90625" style="79"/>
    <col min="260" max="260" width="16.7265625" style="79" customWidth="1"/>
    <col min="261" max="261" width="28.453125" style="79" customWidth="1"/>
    <col min="262" max="262" width="23.08984375" style="79" customWidth="1"/>
    <col min="263" max="263" width="12.1796875" style="79" customWidth="1"/>
    <col min="264" max="264" width="10.90625" style="79"/>
    <col min="265" max="265" width="21.7265625" style="79" customWidth="1"/>
    <col min="266" max="266" width="14.1796875" style="79" customWidth="1"/>
    <col min="267" max="515" width="10.90625" style="79"/>
    <col min="516" max="516" width="16.7265625" style="79" customWidth="1"/>
    <col min="517" max="517" width="28.453125" style="79" customWidth="1"/>
    <col min="518" max="518" width="23.08984375" style="79" customWidth="1"/>
    <col min="519" max="519" width="12.1796875" style="79" customWidth="1"/>
    <col min="520" max="520" width="10.90625" style="79"/>
    <col min="521" max="521" width="21.7265625" style="79" customWidth="1"/>
    <col min="522" max="522" width="14.1796875" style="79" customWidth="1"/>
    <col min="523" max="771" width="10.90625" style="79"/>
    <col min="772" max="772" width="16.7265625" style="79" customWidth="1"/>
    <col min="773" max="773" width="28.453125" style="79" customWidth="1"/>
    <col min="774" max="774" width="23.08984375" style="79" customWidth="1"/>
    <col min="775" max="775" width="12.1796875" style="79" customWidth="1"/>
    <col min="776" max="776" width="10.90625" style="79"/>
    <col min="777" max="777" width="21.7265625" style="79" customWidth="1"/>
    <col min="778" max="778" width="14.1796875" style="79" customWidth="1"/>
    <col min="779" max="1027" width="10.90625" style="79"/>
    <col min="1028" max="1028" width="16.7265625" style="79" customWidth="1"/>
    <col min="1029" max="1029" width="28.453125" style="79" customWidth="1"/>
    <col min="1030" max="1030" width="23.08984375" style="79" customWidth="1"/>
    <col min="1031" max="1031" width="12.1796875" style="79" customWidth="1"/>
    <col min="1032" max="1032" width="10.90625" style="79"/>
    <col min="1033" max="1033" width="21.7265625" style="79" customWidth="1"/>
    <col min="1034" max="1034" width="14.1796875" style="79" customWidth="1"/>
    <col min="1035" max="1283" width="10.90625" style="79"/>
    <col min="1284" max="1284" width="16.7265625" style="79" customWidth="1"/>
    <col min="1285" max="1285" width="28.453125" style="79" customWidth="1"/>
    <col min="1286" max="1286" width="23.08984375" style="79" customWidth="1"/>
    <col min="1287" max="1287" width="12.1796875" style="79" customWidth="1"/>
    <col min="1288" max="1288" width="10.90625" style="79"/>
    <col min="1289" max="1289" width="21.7265625" style="79" customWidth="1"/>
    <col min="1290" max="1290" width="14.1796875" style="79" customWidth="1"/>
    <col min="1291" max="1539" width="10.90625" style="79"/>
    <col min="1540" max="1540" width="16.7265625" style="79" customWidth="1"/>
    <col min="1541" max="1541" width="28.453125" style="79" customWidth="1"/>
    <col min="1542" max="1542" width="23.08984375" style="79" customWidth="1"/>
    <col min="1543" max="1543" width="12.1796875" style="79" customWidth="1"/>
    <col min="1544" max="1544" width="10.90625" style="79"/>
    <col min="1545" max="1545" width="21.7265625" style="79" customWidth="1"/>
    <col min="1546" max="1546" width="14.1796875" style="79" customWidth="1"/>
    <col min="1547" max="1795" width="10.90625" style="79"/>
    <col min="1796" max="1796" width="16.7265625" style="79" customWidth="1"/>
    <col min="1797" max="1797" width="28.453125" style="79" customWidth="1"/>
    <col min="1798" max="1798" width="23.08984375" style="79" customWidth="1"/>
    <col min="1799" max="1799" width="12.1796875" style="79" customWidth="1"/>
    <col min="1800" max="1800" width="10.90625" style="79"/>
    <col min="1801" max="1801" width="21.7265625" style="79" customWidth="1"/>
    <col min="1802" max="1802" width="14.1796875" style="79" customWidth="1"/>
    <col min="1803" max="2051" width="10.90625" style="79"/>
    <col min="2052" max="2052" width="16.7265625" style="79" customWidth="1"/>
    <col min="2053" max="2053" width="28.453125" style="79" customWidth="1"/>
    <col min="2054" max="2054" width="23.08984375" style="79" customWidth="1"/>
    <col min="2055" max="2055" width="12.1796875" style="79" customWidth="1"/>
    <col min="2056" max="2056" width="10.90625" style="79"/>
    <col min="2057" max="2057" width="21.7265625" style="79" customWidth="1"/>
    <col min="2058" max="2058" width="14.1796875" style="79" customWidth="1"/>
    <col min="2059" max="2307" width="10.90625" style="79"/>
    <col min="2308" max="2308" width="16.7265625" style="79" customWidth="1"/>
    <col min="2309" max="2309" width="28.453125" style="79" customWidth="1"/>
    <col min="2310" max="2310" width="23.08984375" style="79" customWidth="1"/>
    <col min="2311" max="2311" width="12.1796875" style="79" customWidth="1"/>
    <col min="2312" max="2312" width="10.90625" style="79"/>
    <col min="2313" max="2313" width="21.7265625" style="79" customWidth="1"/>
    <col min="2314" max="2314" width="14.1796875" style="79" customWidth="1"/>
    <col min="2315" max="2563" width="10.90625" style="79"/>
    <col min="2564" max="2564" width="16.7265625" style="79" customWidth="1"/>
    <col min="2565" max="2565" width="28.453125" style="79" customWidth="1"/>
    <col min="2566" max="2566" width="23.08984375" style="79" customWidth="1"/>
    <col min="2567" max="2567" width="12.1796875" style="79" customWidth="1"/>
    <col min="2568" max="2568" width="10.90625" style="79"/>
    <col min="2569" max="2569" width="21.7265625" style="79" customWidth="1"/>
    <col min="2570" max="2570" width="14.1796875" style="79" customWidth="1"/>
    <col min="2571" max="2819" width="10.90625" style="79"/>
    <col min="2820" max="2820" width="16.7265625" style="79" customWidth="1"/>
    <col min="2821" max="2821" width="28.453125" style="79" customWidth="1"/>
    <col min="2822" max="2822" width="23.08984375" style="79" customWidth="1"/>
    <col min="2823" max="2823" width="12.1796875" style="79" customWidth="1"/>
    <col min="2824" max="2824" width="10.90625" style="79"/>
    <col min="2825" max="2825" width="21.7265625" style="79" customWidth="1"/>
    <col min="2826" max="2826" width="14.1796875" style="79" customWidth="1"/>
    <col min="2827" max="3075" width="10.90625" style="79"/>
    <col min="3076" max="3076" width="16.7265625" style="79" customWidth="1"/>
    <col min="3077" max="3077" width="28.453125" style="79" customWidth="1"/>
    <col min="3078" max="3078" width="23.08984375" style="79" customWidth="1"/>
    <col min="3079" max="3079" width="12.1796875" style="79" customWidth="1"/>
    <col min="3080" max="3080" width="10.90625" style="79"/>
    <col min="3081" max="3081" width="21.7265625" style="79" customWidth="1"/>
    <col min="3082" max="3082" width="14.1796875" style="79" customWidth="1"/>
    <col min="3083" max="3331" width="10.90625" style="79"/>
    <col min="3332" max="3332" width="16.7265625" style="79" customWidth="1"/>
    <col min="3333" max="3333" width="28.453125" style="79" customWidth="1"/>
    <col min="3334" max="3334" width="23.08984375" style="79" customWidth="1"/>
    <col min="3335" max="3335" width="12.1796875" style="79" customWidth="1"/>
    <col min="3336" max="3336" width="10.90625" style="79"/>
    <col min="3337" max="3337" width="21.7265625" style="79" customWidth="1"/>
    <col min="3338" max="3338" width="14.1796875" style="79" customWidth="1"/>
    <col min="3339" max="3587" width="10.90625" style="79"/>
    <col min="3588" max="3588" width="16.7265625" style="79" customWidth="1"/>
    <col min="3589" max="3589" width="28.453125" style="79" customWidth="1"/>
    <col min="3590" max="3590" width="23.08984375" style="79" customWidth="1"/>
    <col min="3591" max="3591" width="12.1796875" style="79" customWidth="1"/>
    <col min="3592" max="3592" width="10.90625" style="79"/>
    <col min="3593" max="3593" width="21.7265625" style="79" customWidth="1"/>
    <col min="3594" max="3594" width="14.1796875" style="79" customWidth="1"/>
    <col min="3595" max="3843" width="10.90625" style="79"/>
    <col min="3844" max="3844" width="16.7265625" style="79" customWidth="1"/>
    <col min="3845" max="3845" width="28.453125" style="79" customWidth="1"/>
    <col min="3846" max="3846" width="23.08984375" style="79" customWidth="1"/>
    <col min="3847" max="3847" width="12.1796875" style="79" customWidth="1"/>
    <col min="3848" max="3848" width="10.90625" style="79"/>
    <col min="3849" max="3849" width="21.7265625" style="79" customWidth="1"/>
    <col min="3850" max="3850" width="14.1796875" style="79" customWidth="1"/>
    <col min="3851" max="4099" width="10.90625" style="79"/>
    <col min="4100" max="4100" width="16.7265625" style="79" customWidth="1"/>
    <col min="4101" max="4101" width="28.453125" style="79" customWidth="1"/>
    <col min="4102" max="4102" width="23.08984375" style="79" customWidth="1"/>
    <col min="4103" max="4103" width="12.1796875" style="79" customWidth="1"/>
    <col min="4104" max="4104" width="10.90625" style="79"/>
    <col min="4105" max="4105" width="21.7265625" style="79" customWidth="1"/>
    <col min="4106" max="4106" width="14.1796875" style="79" customWidth="1"/>
    <col min="4107" max="4355" width="10.90625" style="79"/>
    <col min="4356" max="4356" width="16.7265625" style="79" customWidth="1"/>
    <col min="4357" max="4357" width="28.453125" style="79" customWidth="1"/>
    <col min="4358" max="4358" width="23.08984375" style="79" customWidth="1"/>
    <col min="4359" max="4359" width="12.1796875" style="79" customWidth="1"/>
    <col min="4360" max="4360" width="10.90625" style="79"/>
    <col min="4361" max="4361" width="21.7265625" style="79" customWidth="1"/>
    <col min="4362" max="4362" width="14.1796875" style="79" customWidth="1"/>
    <col min="4363" max="4611" width="10.90625" style="79"/>
    <col min="4612" max="4612" width="16.7265625" style="79" customWidth="1"/>
    <col min="4613" max="4613" width="28.453125" style="79" customWidth="1"/>
    <col min="4614" max="4614" width="23.08984375" style="79" customWidth="1"/>
    <col min="4615" max="4615" width="12.1796875" style="79" customWidth="1"/>
    <col min="4616" max="4616" width="10.90625" style="79"/>
    <col min="4617" max="4617" width="21.7265625" style="79" customWidth="1"/>
    <col min="4618" max="4618" width="14.1796875" style="79" customWidth="1"/>
    <col min="4619" max="4867" width="10.90625" style="79"/>
    <col min="4868" max="4868" width="16.7265625" style="79" customWidth="1"/>
    <col min="4869" max="4869" width="28.453125" style="79" customWidth="1"/>
    <col min="4870" max="4870" width="23.08984375" style="79" customWidth="1"/>
    <col min="4871" max="4871" width="12.1796875" style="79" customWidth="1"/>
    <col min="4872" max="4872" width="10.90625" style="79"/>
    <col min="4873" max="4873" width="21.7265625" style="79" customWidth="1"/>
    <col min="4874" max="4874" width="14.1796875" style="79" customWidth="1"/>
    <col min="4875" max="5123" width="10.90625" style="79"/>
    <col min="5124" max="5124" width="16.7265625" style="79" customWidth="1"/>
    <col min="5125" max="5125" width="28.453125" style="79" customWidth="1"/>
    <col min="5126" max="5126" width="23.08984375" style="79" customWidth="1"/>
    <col min="5127" max="5127" width="12.1796875" style="79" customWidth="1"/>
    <col min="5128" max="5128" width="10.90625" style="79"/>
    <col min="5129" max="5129" width="21.7265625" style="79" customWidth="1"/>
    <col min="5130" max="5130" width="14.1796875" style="79" customWidth="1"/>
    <col min="5131" max="5379" width="10.90625" style="79"/>
    <col min="5380" max="5380" width="16.7265625" style="79" customWidth="1"/>
    <col min="5381" max="5381" width="28.453125" style="79" customWidth="1"/>
    <col min="5382" max="5382" width="23.08984375" style="79" customWidth="1"/>
    <col min="5383" max="5383" width="12.1796875" style="79" customWidth="1"/>
    <col min="5384" max="5384" width="10.90625" style="79"/>
    <col min="5385" max="5385" width="21.7265625" style="79" customWidth="1"/>
    <col min="5386" max="5386" width="14.1796875" style="79" customWidth="1"/>
    <col min="5387" max="5635" width="10.90625" style="79"/>
    <col min="5636" max="5636" width="16.7265625" style="79" customWidth="1"/>
    <col min="5637" max="5637" width="28.453125" style="79" customWidth="1"/>
    <col min="5638" max="5638" width="23.08984375" style="79" customWidth="1"/>
    <col min="5639" max="5639" width="12.1796875" style="79" customWidth="1"/>
    <col min="5640" max="5640" width="10.90625" style="79"/>
    <col min="5641" max="5641" width="21.7265625" style="79" customWidth="1"/>
    <col min="5642" max="5642" width="14.1796875" style="79" customWidth="1"/>
    <col min="5643" max="5891" width="10.90625" style="79"/>
    <col min="5892" max="5892" width="16.7265625" style="79" customWidth="1"/>
    <col min="5893" max="5893" width="28.453125" style="79" customWidth="1"/>
    <col min="5894" max="5894" width="23.08984375" style="79" customWidth="1"/>
    <col min="5895" max="5895" width="12.1796875" style="79" customWidth="1"/>
    <col min="5896" max="5896" width="10.90625" style="79"/>
    <col min="5897" max="5897" width="21.7265625" style="79" customWidth="1"/>
    <col min="5898" max="5898" width="14.1796875" style="79" customWidth="1"/>
    <col min="5899" max="6147" width="10.90625" style="79"/>
    <col min="6148" max="6148" width="16.7265625" style="79" customWidth="1"/>
    <col min="6149" max="6149" width="28.453125" style="79" customWidth="1"/>
    <col min="6150" max="6150" width="23.08984375" style="79" customWidth="1"/>
    <col min="6151" max="6151" width="12.1796875" style="79" customWidth="1"/>
    <col min="6152" max="6152" width="10.90625" style="79"/>
    <col min="6153" max="6153" width="21.7265625" style="79" customWidth="1"/>
    <col min="6154" max="6154" width="14.1796875" style="79" customWidth="1"/>
    <col min="6155" max="6403" width="10.90625" style="79"/>
    <col min="6404" max="6404" width="16.7265625" style="79" customWidth="1"/>
    <col min="6405" max="6405" width="28.453125" style="79" customWidth="1"/>
    <col min="6406" max="6406" width="23.08984375" style="79" customWidth="1"/>
    <col min="6407" max="6407" width="12.1796875" style="79" customWidth="1"/>
    <col min="6408" max="6408" width="10.90625" style="79"/>
    <col min="6409" max="6409" width="21.7265625" style="79" customWidth="1"/>
    <col min="6410" max="6410" width="14.1796875" style="79" customWidth="1"/>
    <col min="6411" max="6659" width="10.90625" style="79"/>
    <col min="6660" max="6660" width="16.7265625" style="79" customWidth="1"/>
    <col min="6661" max="6661" width="28.453125" style="79" customWidth="1"/>
    <col min="6662" max="6662" width="23.08984375" style="79" customWidth="1"/>
    <col min="6663" max="6663" width="12.1796875" style="79" customWidth="1"/>
    <col min="6664" max="6664" width="10.90625" style="79"/>
    <col min="6665" max="6665" width="21.7265625" style="79" customWidth="1"/>
    <col min="6666" max="6666" width="14.1796875" style="79" customWidth="1"/>
    <col min="6667" max="6915" width="10.90625" style="79"/>
    <col min="6916" max="6916" width="16.7265625" style="79" customWidth="1"/>
    <col min="6917" max="6917" width="28.453125" style="79" customWidth="1"/>
    <col min="6918" max="6918" width="23.08984375" style="79" customWidth="1"/>
    <col min="6919" max="6919" width="12.1796875" style="79" customWidth="1"/>
    <col min="6920" max="6920" width="10.90625" style="79"/>
    <col min="6921" max="6921" width="21.7265625" style="79" customWidth="1"/>
    <col min="6922" max="6922" width="14.1796875" style="79" customWidth="1"/>
    <col min="6923" max="7171" width="10.90625" style="79"/>
    <col min="7172" max="7172" width="16.7265625" style="79" customWidth="1"/>
    <col min="7173" max="7173" width="28.453125" style="79" customWidth="1"/>
    <col min="7174" max="7174" width="23.08984375" style="79" customWidth="1"/>
    <col min="7175" max="7175" width="12.1796875" style="79" customWidth="1"/>
    <col min="7176" max="7176" width="10.90625" style="79"/>
    <col min="7177" max="7177" width="21.7265625" style="79" customWidth="1"/>
    <col min="7178" max="7178" width="14.1796875" style="79" customWidth="1"/>
    <col min="7179" max="7427" width="10.90625" style="79"/>
    <col min="7428" max="7428" width="16.7265625" style="79" customWidth="1"/>
    <col min="7429" max="7429" width="28.453125" style="79" customWidth="1"/>
    <col min="7430" max="7430" width="23.08984375" style="79" customWidth="1"/>
    <col min="7431" max="7431" width="12.1796875" style="79" customWidth="1"/>
    <col min="7432" max="7432" width="10.90625" style="79"/>
    <col min="7433" max="7433" width="21.7265625" style="79" customWidth="1"/>
    <col min="7434" max="7434" width="14.1796875" style="79" customWidth="1"/>
    <col min="7435" max="7683" width="10.90625" style="79"/>
    <col min="7684" max="7684" width="16.7265625" style="79" customWidth="1"/>
    <col min="7685" max="7685" width="28.453125" style="79" customWidth="1"/>
    <col min="7686" max="7686" width="23.08984375" style="79" customWidth="1"/>
    <col min="7687" max="7687" width="12.1796875" style="79" customWidth="1"/>
    <col min="7688" max="7688" width="10.90625" style="79"/>
    <col min="7689" max="7689" width="21.7265625" style="79" customWidth="1"/>
    <col min="7690" max="7690" width="14.1796875" style="79" customWidth="1"/>
    <col min="7691" max="7939" width="10.90625" style="79"/>
    <col min="7940" max="7940" width="16.7265625" style="79" customWidth="1"/>
    <col min="7941" max="7941" width="28.453125" style="79" customWidth="1"/>
    <col min="7942" max="7942" width="23.08984375" style="79" customWidth="1"/>
    <col min="7943" max="7943" width="12.1796875" style="79" customWidth="1"/>
    <col min="7944" max="7944" width="10.90625" style="79"/>
    <col min="7945" max="7945" width="21.7265625" style="79" customWidth="1"/>
    <col min="7946" max="7946" width="14.1796875" style="79" customWidth="1"/>
    <col min="7947" max="8195" width="10.90625" style="79"/>
    <col min="8196" max="8196" width="16.7265625" style="79" customWidth="1"/>
    <col min="8197" max="8197" width="28.453125" style="79" customWidth="1"/>
    <col min="8198" max="8198" width="23.08984375" style="79" customWidth="1"/>
    <col min="8199" max="8199" width="12.1796875" style="79" customWidth="1"/>
    <col min="8200" max="8200" width="10.90625" style="79"/>
    <col min="8201" max="8201" width="21.7265625" style="79" customWidth="1"/>
    <col min="8202" max="8202" width="14.1796875" style="79" customWidth="1"/>
    <col min="8203" max="8451" width="10.90625" style="79"/>
    <col min="8452" max="8452" width="16.7265625" style="79" customWidth="1"/>
    <col min="8453" max="8453" width="28.453125" style="79" customWidth="1"/>
    <col min="8454" max="8454" width="23.08984375" style="79" customWidth="1"/>
    <col min="8455" max="8455" width="12.1796875" style="79" customWidth="1"/>
    <col min="8456" max="8456" width="10.90625" style="79"/>
    <col min="8457" max="8457" width="21.7265625" style="79" customWidth="1"/>
    <col min="8458" max="8458" width="14.1796875" style="79" customWidth="1"/>
    <col min="8459" max="8707" width="10.90625" style="79"/>
    <col min="8708" max="8708" width="16.7265625" style="79" customWidth="1"/>
    <col min="8709" max="8709" width="28.453125" style="79" customWidth="1"/>
    <col min="8710" max="8710" width="23.08984375" style="79" customWidth="1"/>
    <col min="8711" max="8711" width="12.1796875" style="79" customWidth="1"/>
    <col min="8712" max="8712" width="10.90625" style="79"/>
    <col min="8713" max="8713" width="21.7265625" style="79" customWidth="1"/>
    <col min="8714" max="8714" width="14.1796875" style="79" customWidth="1"/>
    <col min="8715" max="8963" width="10.90625" style="79"/>
    <col min="8964" max="8964" width="16.7265625" style="79" customWidth="1"/>
    <col min="8965" max="8965" width="28.453125" style="79" customWidth="1"/>
    <col min="8966" max="8966" width="23.08984375" style="79" customWidth="1"/>
    <col min="8967" max="8967" width="12.1796875" style="79" customWidth="1"/>
    <col min="8968" max="8968" width="10.90625" style="79"/>
    <col min="8969" max="8969" width="21.7265625" style="79" customWidth="1"/>
    <col min="8970" max="8970" width="14.1796875" style="79" customWidth="1"/>
    <col min="8971" max="9219" width="10.90625" style="79"/>
    <col min="9220" max="9220" width="16.7265625" style="79" customWidth="1"/>
    <col min="9221" max="9221" width="28.453125" style="79" customWidth="1"/>
    <col min="9222" max="9222" width="23.08984375" style="79" customWidth="1"/>
    <col min="9223" max="9223" width="12.1796875" style="79" customWidth="1"/>
    <col min="9224" max="9224" width="10.90625" style="79"/>
    <col min="9225" max="9225" width="21.7265625" style="79" customWidth="1"/>
    <col min="9226" max="9226" width="14.1796875" style="79" customWidth="1"/>
    <col min="9227" max="9475" width="10.90625" style="79"/>
    <col min="9476" max="9476" width="16.7265625" style="79" customWidth="1"/>
    <col min="9477" max="9477" width="28.453125" style="79" customWidth="1"/>
    <col min="9478" max="9478" width="23.08984375" style="79" customWidth="1"/>
    <col min="9479" max="9479" width="12.1796875" style="79" customWidth="1"/>
    <col min="9480" max="9480" width="10.90625" style="79"/>
    <col min="9481" max="9481" width="21.7265625" style="79" customWidth="1"/>
    <col min="9482" max="9482" width="14.1796875" style="79" customWidth="1"/>
    <col min="9483" max="9731" width="10.90625" style="79"/>
    <col min="9732" max="9732" width="16.7265625" style="79" customWidth="1"/>
    <col min="9733" max="9733" width="28.453125" style="79" customWidth="1"/>
    <col min="9734" max="9734" width="23.08984375" style="79" customWidth="1"/>
    <col min="9735" max="9735" width="12.1796875" style="79" customWidth="1"/>
    <col min="9736" max="9736" width="10.90625" style="79"/>
    <col min="9737" max="9737" width="21.7265625" style="79" customWidth="1"/>
    <col min="9738" max="9738" width="14.1796875" style="79" customWidth="1"/>
    <col min="9739" max="9987" width="10.90625" style="79"/>
    <col min="9988" max="9988" width="16.7265625" style="79" customWidth="1"/>
    <col min="9989" max="9989" width="28.453125" style="79" customWidth="1"/>
    <col min="9990" max="9990" width="23.08984375" style="79" customWidth="1"/>
    <col min="9991" max="9991" width="12.1796875" style="79" customWidth="1"/>
    <col min="9992" max="9992" width="10.90625" style="79"/>
    <col min="9993" max="9993" width="21.7265625" style="79" customWidth="1"/>
    <col min="9994" max="9994" width="14.1796875" style="79" customWidth="1"/>
    <col min="9995" max="10243" width="10.90625" style="79"/>
    <col min="10244" max="10244" width="16.7265625" style="79" customWidth="1"/>
    <col min="10245" max="10245" width="28.453125" style="79" customWidth="1"/>
    <col min="10246" max="10246" width="23.08984375" style="79" customWidth="1"/>
    <col min="10247" max="10247" width="12.1796875" style="79" customWidth="1"/>
    <col min="10248" max="10248" width="10.90625" style="79"/>
    <col min="10249" max="10249" width="21.7265625" style="79" customWidth="1"/>
    <col min="10250" max="10250" width="14.1796875" style="79" customWidth="1"/>
    <col min="10251" max="10499" width="10.90625" style="79"/>
    <col min="10500" max="10500" width="16.7265625" style="79" customWidth="1"/>
    <col min="10501" max="10501" width="28.453125" style="79" customWidth="1"/>
    <col min="10502" max="10502" width="23.08984375" style="79" customWidth="1"/>
    <col min="10503" max="10503" width="12.1796875" style="79" customWidth="1"/>
    <col min="10504" max="10504" width="10.90625" style="79"/>
    <col min="10505" max="10505" width="21.7265625" style="79" customWidth="1"/>
    <col min="10506" max="10506" width="14.1796875" style="79" customWidth="1"/>
    <col min="10507" max="10755" width="10.90625" style="79"/>
    <col min="10756" max="10756" width="16.7265625" style="79" customWidth="1"/>
    <col min="10757" max="10757" width="28.453125" style="79" customWidth="1"/>
    <col min="10758" max="10758" width="23.08984375" style="79" customWidth="1"/>
    <col min="10759" max="10759" width="12.1796875" style="79" customWidth="1"/>
    <col min="10760" max="10760" width="10.90625" style="79"/>
    <col min="10761" max="10761" width="21.7265625" style="79" customWidth="1"/>
    <col min="10762" max="10762" width="14.1796875" style="79" customWidth="1"/>
    <col min="10763" max="11011" width="10.90625" style="79"/>
    <col min="11012" max="11012" width="16.7265625" style="79" customWidth="1"/>
    <col min="11013" max="11013" width="28.453125" style="79" customWidth="1"/>
    <col min="11014" max="11014" width="23.08984375" style="79" customWidth="1"/>
    <col min="11015" max="11015" width="12.1796875" style="79" customWidth="1"/>
    <col min="11016" max="11016" width="10.90625" style="79"/>
    <col min="11017" max="11017" width="21.7265625" style="79" customWidth="1"/>
    <col min="11018" max="11018" width="14.1796875" style="79" customWidth="1"/>
    <col min="11019" max="11267" width="10.90625" style="79"/>
    <col min="11268" max="11268" width="16.7265625" style="79" customWidth="1"/>
    <col min="11269" max="11269" width="28.453125" style="79" customWidth="1"/>
    <col min="11270" max="11270" width="23.08984375" style="79" customWidth="1"/>
    <col min="11271" max="11271" width="12.1796875" style="79" customWidth="1"/>
    <col min="11272" max="11272" width="10.90625" style="79"/>
    <col min="11273" max="11273" width="21.7265625" style="79" customWidth="1"/>
    <col min="11274" max="11274" width="14.1796875" style="79" customWidth="1"/>
    <col min="11275" max="11523" width="10.90625" style="79"/>
    <col min="11524" max="11524" width="16.7265625" style="79" customWidth="1"/>
    <col min="11525" max="11525" width="28.453125" style="79" customWidth="1"/>
    <col min="11526" max="11526" width="23.08984375" style="79" customWidth="1"/>
    <col min="11527" max="11527" width="12.1796875" style="79" customWidth="1"/>
    <col min="11528" max="11528" width="10.90625" style="79"/>
    <col min="11529" max="11529" width="21.7265625" style="79" customWidth="1"/>
    <col min="11530" max="11530" width="14.1796875" style="79" customWidth="1"/>
    <col min="11531" max="11779" width="10.90625" style="79"/>
    <col min="11780" max="11780" width="16.7265625" style="79" customWidth="1"/>
    <col min="11781" max="11781" width="28.453125" style="79" customWidth="1"/>
    <col min="11782" max="11782" width="23.08984375" style="79" customWidth="1"/>
    <col min="11783" max="11783" width="12.1796875" style="79" customWidth="1"/>
    <col min="11784" max="11784" width="10.90625" style="79"/>
    <col min="11785" max="11785" width="21.7265625" style="79" customWidth="1"/>
    <col min="11786" max="11786" width="14.1796875" style="79" customWidth="1"/>
    <col min="11787" max="12035" width="10.90625" style="79"/>
    <col min="12036" max="12036" width="16.7265625" style="79" customWidth="1"/>
    <col min="12037" max="12037" width="28.453125" style="79" customWidth="1"/>
    <col min="12038" max="12038" width="23.08984375" style="79" customWidth="1"/>
    <col min="12039" max="12039" width="12.1796875" style="79" customWidth="1"/>
    <col min="12040" max="12040" width="10.90625" style="79"/>
    <col min="12041" max="12041" width="21.7265625" style="79" customWidth="1"/>
    <col min="12042" max="12042" width="14.1796875" style="79" customWidth="1"/>
    <col min="12043" max="12291" width="10.90625" style="79"/>
    <col min="12292" max="12292" width="16.7265625" style="79" customWidth="1"/>
    <col min="12293" max="12293" width="28.453125" style="79" customWidth="1"/>
    <col min="12294" max="12294" width="23.08984375" style="79" customWidth="1"/>
    <col min="12295" max="12295" width="12.1796875" style="79" customWidth="1"/>
    <col min="12296" max="12296" width="10.90625" style="79"/>
    <col min="12297" max="12297" width="21.7265625" style="79" customWidth="1"/>
    <col min="12298" max="12298" width="14.1796875" style="79" customWidth="1"/>
    <col min="12299" max="12547" width="10.90625" style="79"/>
    <col min="12548" max="12548" width="16.7265625" style="79" customWidth="1"/>
    <col min="12549" max="12549" width="28.453125" style="79" customWidth="1"/>
    <col min="12550" max="12550" width="23.08984375" style="79" customWidth="1"/>
    <col min="12551" max="12551" width="12.1796875" style="79" customWidth="1"/>
    <col min="12552" max="12552" width="10.90625" style="79"/>
    <col min="12553" max="12553" width="21.7265625" style="79" customWidth="1"/>
    <col min="12554" max="12554" width="14.1796875" style="79" customWidth="1"/>
    <col min="12555" max="12803" width="10.90625" style="79"/>
    <col min="12804" max="12804" width="16.7265625" style="79" customWidth="1"/>
    <col min="12805" max="12805" width="28.453125" style="79" customWidth="1"/>
    <col min="12806" max="12806" width="23.08984375" style="79" customWidth="1"/>
    <col min="12807" max="12807" width="12.1796875" style="79" customWidth="1"/>
    <col min="12808" max="12808" width="10.90625" style="79"/>
    <col min="12809" max="12809" width="21.7265625" style="79" customWidth="1"/>
    <col min="12810" max="12810" width="14.1796875" style="79" customWidth="1"/>
    <col min="12811" max="13059" width="10.90625" style="79"/>
    <col min="13060" max="13060" width="16.7265625" style="79" customWidth="1"/>
    <col min="13061" max="13061" width="28.453125" style="79" customWidth="1"/>
    <col min="13062" max="13062" width="23.08984375" style="79" customWidth="1"/>
    <col min="13063" max="13063" width="12.1796875" style="79" customWidth="1"/>
    <col min="13064" max="13064" width="10.90625" style="79"/>
    <col min="13065" max="13065" width="21.7265625" style="79" customWidth="1"/>
    <col min="13066" max="13066" width="14.1796875" style="79" customWidth="1"/>
    <col min="13067" max="13315" width="10.90625" style="79"/>
    <col min="13316" max="13316" width="16.7265625" style="79" customWidth="1"/>
    <col min="13317" max="13317" width="28.453125" style="79" customWidth="1"/>
    <col min="13318" max="13318" width="23.08984375" style="79" customWidth="1"/>
    <col min="13319" max="13319" width="12.1796875" style="79" customWidth="1"/>
    <col min="13320" max="13320" width="10.90625" style="79"/>
    <col min="13321" max="13321" width="21.7265625" style="79" customWidth="1"/>
    <col min="13322" max="13322" width="14.1796875" style="79" customWidth="1"/>
    <col min="13323" max="13571" width="10.90625" style="79"/>
    <col min="13572" max="13572" width="16.7265625" style="79" customWidth="1"/>
    <col min="13573" max="13573" width="28.453125" style="79" customWidth="1"/>
    <col min="13574" max="13574" width="23.08984375" style="79" customWidth="1"/>
    <col min="13575" max="13575" width="12.1796875" style="79" customWidth="1"/>
    <col min="13576" max="13576" width="10.90625" style="79"/>
    <col min="13577" max="13577" width="21.7265625" style="79" customWidth="1"/>
    <col min="13578" max="13578" width="14.1796875" style="79" customWidth="1"/>
    <col min="13579" max="13827" width="10.90625" style="79"/>
    <col min="13828" max="13828" width="16.7265625" style="79" customWidth="1"/>
    <col min="13829" max="13829" width="28.453125" style="79" customWidth="1"/>
    <col min="13830" max="13830" width="23.08984375" style="79" customWidth="1"/>
    <col min="13831" max="13831" width="12.1796875" style="79" customWidth="1"/>
    <col min="13832" max="13832" width="10.90625" style="79"/>
    <col min="13833" max="13833" width="21.7265625" style="79" customWidth="1"/>
    <col min="13834" max="13834" width="14.1796875" style="79" customWidth="1"/>
    <col min="13835" max="14083" width="10.90625" style="79"/>
    <col min="14084" max="14084" width="16.7265625" style="79" customWidth="1"/>
    <col min="14085" max="14085" width="28.453125" style="79" customWidth="1"/>
    <col min="14086" max="14086" width="23.08984375" style="79" customWidth="1"/>
    <col min="14087" max="14087" width="12.1796875" style="79" customWidth="1"/>
    <col min="14088" max="14088" width="10.90625" style="79"/>
    <col min="14089" max="14089" width="21.7265625" style="79" customWidth="1"/>
    <col min="14090" max="14090" width="14.1796875" style="79" customWidth="1"/>
    <col min="14091" max="14339" width="10.90625" style="79"/>
    <col min="14340" max="14340" width="16.7265625" style="79" customWidth="1"/>
    <col min="14341" max="14341" width="28.453125" style="79" customWidth="1"/>
    <col min="14342" max="14342" width="23.08984375" style="79" customWidth="1"/>
    <col min="14343" max="14343" width="12.1796875" style="79" customWidth="1"/>
    <col min="14344" max="14344" width="10.90625" style="79"/>
    <col min="14345" max="14345" width="21.7265625" style="79" customWidth="1"/>
    <col min="14346" max="14346" width="14.1796875" style="79" customWidth="1"/>
    <col min="14347" max="14595" width="10.90625" style="79"/>
    <col min="14596" max="14596" width="16.7265625" style="79" customWidth="1"/>
    <col min="14597" max="14597" width="28.453125" style="79" customWidth="1"/>
    <col min="14598" max="14598" width="23.08984375" style="79" customWidth="1"/>
    <col min="14599" max="14599" width="12.1796875" style="79" customWidth="1"/>
    <col min="14600" max="14600" width="10.90625" style="79"/>
    <col min="14601" max="14601" width="21.7265625" style="79" customWidth="1"/>
    <col min="14602" max="14602" width="14.1796875" style="79" customWidth="1"/>
    <col min="14603" max="14851" width="10.90625" style="79"/>
    <col min="14852" max="14852" width="16.7265625" style="79" customWidth="1"/>
    <col min="14853" max="14853" width="28.453125" style="79" customWidth="1"/>
    <col min="14854" max="14854" width="23.08984375" style="79" customWidth="1"/>
    <col min="14855" max="14855" width="12.1796875" style="79" customWidth="1"/>
    <col min="14856" max="14856" width="10.90625" style="79"/>
    <col min="14857" max="14857" width="21.7265625" style="79" customWidth="1"/>
    <col min="14858" max="14858" width="14.1796875" style="79" customWidth="1"/>
    <col min="14859" max="15107" width="10.90625" style="79"/>
    <col min="15108" max="15108" width="16.7265625" style="79" customWidth="1"/>
    <col min="15109" max="15109" width="28.453125" style="79" customWidth="1"/>
    <col min="15110" max="15110" width="23.08984375" style="79" customWidth="1"/>
    <col min="15111" max="15111" width="12.1796875" style="79" customWidth="1"/>
    <col min="15112" max="15112" width="10.90625" style="79"/>
    <col min="15113" max="15113" width="21.7265625" style="79" customWidth="1"/>
    <col min="15114" max="15114" width="14.1796875" style="79" customWidth="1"/>
    <col min="15115" max="15363" width="10.90625" style="79"/>
    <col min="15364" max="15364" width="16.7265625" style="79" customWidth="1"/>
    <col min="15365" max="15365" width="28.453125" style="79" customWidth="1"/>
    <col min="15366" max="15366" width="23.08984375" style="79" customWidth="1"/>
    <col min="15367" max="15367" width="12.1796875" style="79" customWidth="1"/>
    <col min="15368" max="15368" width="10.90625" style="79"/>
    <col min="15369" max="15369" width="21.7265625" style="79" customWidth="1"/>
    <col min="15370" max="15370" width="14.1796875" style="79" customWidth="1"/>
    <col min="15371" max="15619" width="10.90625" style="79"/>
    <col min="15620" max="15620" width="16.7265625" style="79" customWidth="1"/>
    <col min="15621" max="15621" width="28.453125" style="79" customWidth="1"/>
    <col min="15622" max="15622" width="23.08984375" style="79" customWidth="1"/>
    <col min="15623" max="15623" width="12.1796875" style="79" customWidth="1"/>
    <col min="15624" max="15624" width="10.90625" style="79"/>
    <col min="15625" max="15625" width="21.7265625" style="79" customWidth="1"/>
    <col min="15626" max="15626" width="14.1796875" style="79" customWidth="1"/>
    <col min="15627" max="15875" width="10.90625" style="79"/>
    <col min="15876" max="15876" width="16.7265625" style="79" customWidth="1"/>
    <col min="15877" max="15877" width="28.453125" style="79" customWidth="1"/>
    <col min="15878" max="15878" width="23.08984375" style="79" customWidth="1"/>
    <col min="15879" max="15879" width="12.1796875" style="79" customWidth="1"/>
    <col min="15880" max="15880" width="10.90625" style="79"/>
    <col min="15881" max="15881" width="21.7265625" style="79" customWidth="1"/>
    <col min="15882" max="15882" width="14.1796875" style="79" customWidth="1"/>
    <col min="15883" max="16131" width="10.90625" style="79"/>
    <col min="16132" max="16132" width="16.7265625" style="79" customWidth="1"/>
    <col min="16133" max="16133" width="28.453125" style="79" customWidth="1"/>
    <col min="16134" max="16134" width="23.08984375" style="79" customWidth="1"/>
    <col min="16135" max="16135" width="12.1796875" style="79" customWidth="1"/>
    <col min="16136" max="16136" width="10.90625" style="79"/>
    <col min="16137" max="16137" width="21.7265625" style="79" customWidth="1"/>
    <col min="16138" max="16138" width="14.1796875" style="79" customWidth="1"/>
    <col min="16139" max="16384" width="10.90625" style="79"/>
  </cols>
  <sheetData>
    <row r="1" spans="1:11" ht="29" x14ac:dyDescent="0.35">
      <c r="B1" s="79" t="s">
        <v>506</v>
      </c>
      <c r="E1" s="86" t="s">
        <v>507</v>
      </c>
    </row>
    <row r="3" spans="1:11" x14ac:dyDescent="0.35">
      <c r="A3" s="79" t="s">
        <v>667</v>
      </c>
      <c r="B3" s="75" t="s">
        <v>424</v>
      </c>
      <c r="C3" s="75" t="s">
        <v>41</v>
      </c>
      <c r="D3" s="76" t="s">
        <v>425</v>
      </c>
      <c r="E3" s="77" t="s">
        <v>426</v>
      </c>
      <c r="F3" s="76" t="s">
        <v>427</v>
      </c>
      <c r="G3" s="76" t="s">
        <v>428</v>
      </c>
      <c r="H3" s="76" t="s">
        <v>429</v>
      </c>
      <c r="I3" s="76" t="s">
        <v>430</v>
      </c>
      <c r="J3" s="78" t="s">
        <v>133</v>
      </c>
      <c r="K3" s="78" t="s">
        <v>431</v>
      </c>
    </row>
    <row r="4" spans="1:11" s="87" customFormat="1" ht="87" x14ac:dyDescent="0.25">
      <c r="A4" s="87" t="s">
        <v>666</v>
      </c>
      <c r="B4" s="106"/>
      <c r="C4" s="104" t="s">
        <v>534</v>
      </c>
      <c r="D4" s="87" t="s">
        <v>658</v>
      </c>
      <c r="E4" s="87" t="s">
        <v>659</v>
      </c>
      <c r="F4" s="87" t="s">
        <v>660</v>
      </c>
      <c r="G4" s="87" t="s">
        <v>661</v>
      </c>
      <c r="J4" s="87" t="s">
        <v>662</v>
      </c>
    </row>
    <row r="5" spans="1:11" s="87" customFormat="1" ht="97" customHeight="1" x14ac:dyDescent="0.25">
      <c r="A5" s="87" t="s">
        <v>666</v>
      </c>
      <c r="B5" s="106"/>
      <c r="C5" s="104" t="s">
        <v>534</v>
      </c>
      <c r="D5" s="105" t="s">
        <v>535</v>
      </c>
      <c r="E5" s="87" t="s">
        <v>657</v>
      </c>
      <c r="F5" s="87" t="s">
        <v>536</v>
      </c>
      <c r="G5" s="87" t="s">
        <v>537</v>
      </c>
      <c r="H5" s="87" t="s">
        <v>663</v>
      </c>
      <c r="I5" s="87" t="s">
        <v>664</v>
      </c>
      <c r="J5" s="87" t="s">
        <v>702</v>
      </c>
    </row>
    <row r="6" spans="1:11" s="87" customFormat="1" ht="72.5" x14ac:dyDescent="0.25">
      <c r="A6" s="87" t="s">
        <v>666</v>
      </c>
      <c r="B6" s="106"/>
      <c r="C6" s="104" t="s">
        <v>534</v>
      </c>
      <c r="D6" s="87" t="s">
        <v>655</v>
      </c>
      <c r="E6" s="87" t="s">
        <v>656</v>
      </c>
      <c r="F6" s="87" t="s">
        <v>701</v>
      </c>
      <c r="H6" s="87" t="s">
        <v>603</v>
      </c>
      <c r="I6" s="87" t="s">
        <v>706</v>
      </c>
      <c r="J6" s="87" t="s">
        <v>703</v>
      </c>
    </row>
    <row r="7" spans="1:11" s="87" customFormat="1" ht="72.5" x14ac:dyDescent="0.25">
      <c r="A7" s="87" t="s">
        <v>666</v>
      </c>
      <c r="B7" s="106"/>
      <c r="C7" s="104" t="s">
        <v>20</v>
      </c>
      <c r="D7" s="87" t="s">
        <v>710</v>
      </c>
      <c r="H7" s="87" t="s">
        <v>711</v>
      </c>
      <c r="I7" s="87" t="s">
        <v>713</v>
      </c>
      <c r="J7" s="87" t="s">
        <v>712</v>
      </c>
    </row>
    <row r="8" spans="1:11" s="87" customFormat="1" ht="43.5" x14ac:dyDescent="0.25">
      <c r="A8" s="87" t="s">
        <v>666</v>
      </c>
      <c r="B8" s="104"/>
      <c r="C8" s="104" t="s">
        <v>20</v>
      </c>
      <c r="D8" s="105" t="s">
        <v>682</v>
      </c>
      <c r="E8" s="87" t="s">
        <v>508</v>
      </c>
      <c r="F8" s="87" t="s">
        <v>509</v>
      </c>
      <c r="G8" s="87" t="s">
        <v>510</v>
      </c>
      <c r="H8" s="87" t="s">
        <v>511</v>
      </c>
    </row>
    <row r="9" spans="1:11" s="87" customFormat="1" ht="58" x14ac:dyDescent="0.25">
      <c r="A9" s="87" t="s">
        <v>666</v>
      </c>
      <c r="B9" s="104"/>
      <c r="C9" s="104" t="s">
        <v>20</v>
      </c>
      <c r="D9" s="105" t="s">
        <v>112</v>
      </c>
      <c r="E9" s="87" t="s">
        <v>695</v>
      </c>
      <c r="H9" s="87" t="s">
        <v>704</v>
      </c>
      <c r="I9" s="87" t="s">
        <v>707</v>
      </c>
      <c r="J9" s="87" t="s">
        <v>705</v>
      </c>
    </row>
    <row r="10" spans="1:11" s="87" customFormat="1" ht="72.5" x14ac:dyDescent="0.25">
      <c r="A10" s="87" t="s">
        <v>666</v>
      </c>
      <c r="B10" s="104"/>
      <c r="C10" s="104" t="s">
        <v>20</v>
      </c>
      <c r="D10" s="105" t="s">
        <v>683</v>
      </c>
      <c r="E10" s="87" t="s">
        <v>694</v>
      </c>
      <c r="G10" s="87" t="s">
        <v>512</v>
      </c>
      <c r="H10" s="87" t="s">
        <v>511</v>
      </c>
      <c r="I10" s="87" t="s">
        <v>693</v>
      </c>
    </row>
    <row r="11" spans="1:11" s="87" customFormat="1" ht="29" x14ac:dyDescent="0.25">
      <c r="A11" s="87" t="s">
        <v>668</v>
      </c>
      <c r="B11" s="104"/>
      <c r="C11" s="104" t="s">
        <v>20</v>
      </c>
      <c r="D11" s="105" t="s">
        <v>690</v>
      </c>
      <c r="E11" s="87" t="s">
        <v>691</v>
      </c>
      <c r="I11" s="87" t="s">
        <v>692</v>
      </c>
    </row>
    <row r="12" spans="1:11" s="87" customFormat="1" ht="53" customHeight="1" x14ac:dyDescent="0.25">
      <c r="A12" s="87" t="s">
        <v>668</v>
      </c>
      <c r="B12" s="104"/>
      <c r="C12" s="104" t="s">
        <v>20</v>
      </c>
      <c r="D12" s="105" t="s">
        <v>686</v>
      </c>
      <c r="E12" s="87" t="s">
        <v>685</v>
      </c>
      <c r="F12" s="87" t="s">
        <v>513</v>
      </c>
      <c r="G12" s="87" t="s">
        <v>514</v>
      </c>
      <c r="H12" s="105" t="s">
        <v>511</v>
      </c>
      <c r="I12" s="87" t="s">
        <v>709</v>
      </c>
      <c r="J12" s="87" t="s">
        <v>708</v>
      </c>
    </row>
    <row r="13" spans="1:11" s="87" customFormat="1" ht="43.5" x14ac:dyDescent="0.25">
      <c r="A13" s="87" t="s">
        <v>668</v>
      </c>
      <c r="B13" s="104"/>
      <c r="C13" s="104" t="s">
        <v>20</v>
      </c>
      <c r="D13" s="105" t="s">
        <v>687</v>
      </c>
      <c r="E13" s="87" t="s">
        <v>688</v>
      </c>
      <c r="H13" s="105"/>
      <c r="I13" s="87" t="s">
        <v>689</v>
      </c>
    </row>
    <row r="14" spans="1:11" s="87" customFormat="1" ht="87" x14ac:dyDescent="0.25">
      <c r="A14" s="87" t="s">
        <v>668</v>
      </c>
      <c r="B14" s="104"/>
      <c r="C14" s="104" t="s">
        <v>20</v>
      </c>
      <c r="D14" s="105" t="s">
        <v>64</v>
      </c>
      <c r="E14" s="87" t="s">
        <v>515</v>
      </c>
      <c r="F14" s="105" t="s">
        <v>64</v>
      </c>
      <c r="G14" s="87" t="s">
        <v>516</v>
      </c>
      <c r="H14" s="87" t="s">
        <v>511</v>
      </c>
    </row>
    <row r="15" spans="1:11" s="87" customFormat="1" ht="43.5" x14ac:dyDescent="0.25">
      <c r="A15" s="87" t="s">
        <v>668</v>
      </c>
      <c r="B15" s="104"/>
      <c r="C15" s="104" t="s">
        <v>20</v>
      </c>
      <c r="D15" s="105" t="s">
        <v>524</v>
      </c>
      <c r="E15" s="87" t="s">
        <v>678</v>
      </c>
      <c r="H15" s="87" t="s">
        <v>525</v>
      </c>
      <c r="I15" s="87" t="s">
        <v>526</v>
      </c>
      <c r="J15" s="87" t="s">
        <v>527</v>
      </c>
    </row>
    <row r="16" spans="1:11" s="87" customFormat="1" x14ac:dyDescent="0.25">
      <c r="A16" s="87" t="s">
        <v>668</v>
      </c>
      <c r="C16" s="104" t="s">
        <v>20</v>
      </c>
      <c r="D16" s="87" t="s">
        <v>61</v>
      </c>
    </row>
    <row r="17" spans="1:10" s="87" customFormat="1" ht="29" x14ac:dyDescent="0.25">
      <c r="A17" s="87" t="s">
        <v>668</v>
      </c>
      <c r="C17" s="104" t="s">
        <v>20</v>
      </c>
      <c r="D17" s="87" t="s">
        <v>670</v>
      </c>
      <c r="E17" s="87" t="s">
        <v>684</v>
      </c>
    </row>
    <row r="18" spans="1:10" s="87" customFormat="1" ht="58" x14ac:dyDescent="0.25">
      <c r="A18" s="87" t="s">
        <v>669</v>
      </c>
      <c r="B18" s="104"/>
      <c r="C18" s="104" t="s">
        <v>20</v>
      </c>
      <c r="D18" s="105" t="s">
        <v>517</v>
      </c>
      <c r="E18" s="87" t="s">
        <v>518</v>
      </c>
      <c r="F18" s="87" t="s">
        <v>519</v>
      </c>
      <c r="G18" s="87" t="s">
        <v>520</v>
      </c>
      <c r="H18" s="87" t="s">
        <v>521</v>
      </c>
      <c r="I18" s="87" t="s">
        <v>522</v>
      </c>
      <c r="J18" s="87" t="s">
        <v>523</v>
      </c>
    </row>
    <row r="19" spans="1:10" s="87" customFormat="1" ht="29" x14ac:dyDescent="0.25">
      <c r="A19" s="87" t="s">
        <v>669</v>
      </c>
      <c r="B19" s="104"/>
      <c r="C19" s="104" t="s">
        <v>20</v>
      </c>
      <c r="D19" s="105" t="s">
        <v>528</v>
      </c>
      <c r="E19" s="87" t="s">
        <v>529</v>
      </c>
      <c r="F19" s="87" t="s">
        <v>530</v>
      </c>
      <c r="I19" s="87" t="s">
        <v>531</v>
      </c>
    </row>
    <row r="20" spans="1:10" s="87" customFormat="1" ht="43.5" x14ac:dyDescent="0.25">
      <c r="A20" s="87" t="s">
        <v>669</v>
      </c>
      <c r="B20" s="104"/>
      <c r="C20" s="104" t="s">
        <v>20</v>
      </c>
      <c r="D20" s="105" t="s">
        <v>532</v>
      </c>
      <c r="E20" s="87" t="s">
        <v>698</v>
      </c>
    </row>
    <row r="21" spans="1:10" s="87" customFormat="1" ht="29" x14ac:dyDescent="0.25">
      <c r="A21" s="87" t="s">
        <v>669</v>
      </c>
      <c r="B21" s="104"/>
      <c r="C21" s="104" t="s">
        <v>20</v>
      </c>
      <c r="D21" s="105" t="s">
        <v>533</v>
      </c>
      <c r="E21" s="87" t="s">
        <v>679</v>
      </c>
      <c r="H21" s="87" t="s">
        <v>665</v>
      </c>
    </row>
    <row r="22" spans="1:10" s="87" customFormat="1" x14ac:dyDescent="0.25">
      <c r="A22" s="87" t="s">
        <v>669</v>
      </c>
      <c r="C22" s="104" t="s">
        <v>20</v>
      </c>
      <c r="D22" s="87" t="s">
        <v>671</v>
      </c>
      <c r="E22" s="87" t="s">
        <v>696</v>
      </c>
    </row>
    <row r="23" spans="1:10" s="87" customFormat="1" x14ac:dyDescent="0.25">
      <c r="A23" s="87" t="s">
        <v>669</v>
      </c>
      <c r="C23" s="104" t="s">
        <v>20</v>
      </c>
      <c r="D23" s="87" t="s">
        <v>672</v>
      </c>
      <c r="E23" s="87" t="s">
        <v>697</v>
      </c>
    </row>
    <row r="24" spans="1:10" s="87" customFormat="1" ht="29.5" customHeight="1" x14ac:dyDescent="0.25">
      <c r="A24" s="87" t="s">
        <v>669</v>
      </c>
      <c r="C24" s="104" t="s">
        <v>20</v>
      </c>
      <c r="D24" s="87" t="s">
        <v>673</v>
      </c>
      <c r="E24" s="87" t="s">
        <v>674</v>
      </c>
    </row>
    <row r="25" spans="1:10" s="87" customFormat="1" ht="45" customHeight="1" x14ac:dyDescent="0.25">
      <c r="A25" s="87" t="s">
        <v>669</v>
      </c>
      <c r="C25" s="104" t="s">
        <v>20</v>
      </c>
      <c r="D25" s="87" t="s">
        <v>675</v>
      </c>
      <c r="E25" s="87" t="s">
        <v>676</v>
      </c>
      <c r="I25" s="87" t="s">
        <v>677</v>
      </c>
    </row>
    <row r="26" spans="1:10" s="87" customFormat="1" ht="79" customHeight="1" x14ac:dyDescent="0.25">
      <c r="C26" s="104" t="s">
        <v>20</v>
      </c>
      <c r="D26" s="87" t="s">
        <v>680</v>
      </c>
      <c r="E26" s="87" t="s">
        <v>681</v>
      </c>
    </row>
    <row r="27" spans="1:10" s="88" customFormat="1" ht="110" customHeight="1" x14ac:dyDescent="0.25">
      <c r="C27" s="104" t="s">
        <v>20</v>
      </c>
      <c r="D27" s="88" t="s">
        <v>699</v>
      </c>
      <c r="E27" s="87" t="s">
        <v>700</v>
      </c>
    </row>
  </sheetData>
  <sheetProtection selectLockedCells="1" selectUnlockedCells="1"/>
  <autoFilter ref="A3:WVR26" xr:uid="{EC5A5495-0F93-4A84-A3D1-66118E673AD4}"/>
  <hyperlinks>
    <hyperlink ref="E1" r:id="rId1" xr:uid="{9323BD70-24E9-4D9C-A313-C53954DAA366}"/>
    <hyperlink ref="G12" r:id="rId2" xr:uid="{EEF604E4-51FB-450B-82C2-09D36B7C349A}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B25D-DBE7-446C-97A6-0271499F3AB5}">
  <dimension ref="A1:F39"/>
  <sheetViews>
    <sheetView workbookViewId="0">
      <pane ySplit="1" topLeftCell="A2" activePane="bottomLeft" state="frozen"/>
      <selection activeCell="S9" sqref="S9"/>
      <selection pane="bottomLeft" activeCell="B18" sqref="B18"/>
    </sheetView>
  </sheetViews>
  <sheetFormatPr baseColWidth="10" defaultRowHeight="13" x14ac:dyDescent="0.3"/>
  <cols>
    <col min="1" max="1" width="3.7265625" style="22" customWidth="1"/>
    <col min="2" max="2" width="26.1796875" style="29" customWidth="1"/>
    <col min="3" max="3" width="10" style="22" customWidth="1"/>
    <col min="4" max="4" width="32.7265625" style="39" customWidth="1"/>
    <col min="5" max="5" width="69.90625" style="29" bestFit="1" customWidth="1"/>
    <col min="6" max="16384" width="10.90625" style="29"/>
  </cols>
  <sheetData>
    <row r="1" spans="1:6" x14ac:dyDescent="0.3">
      <c r="A1" s="28" t="s">
        <v>40</v>
      </c>
      <c r="B1" s="28" t="s">
        <v>41</v>
      </c>
      <c r="C1" s="28" t="s">
        <v>42</v>
      </c>
      <c r="D1" s="28" t="s">
        <v>133</v>
      </c>
      <c r="E1" s="28" t="s">
        <v>43</v>
      </c>
    </row>
    <row r="2" spans="1:6" s="49" customFormat="1" ht="91" x14ac:dyDescent="0.25">
      <c r="A2" s="31"/>
      <c r="B2" s="49" t="s">
        <v>314</v>
      </c>
      <c r="C2" s="50">
        <v>20</v>
      </c>
      <c r="D2" s="51" t="s">
        <v>315</v>
      </c>
      <c r="E2" s="52" t="s">
        <v>316</v>
      </c>
    </row>
    <row r="3" spans="1:6" x14ac:dyDescent="0.3">
      <c r="B3" s="29" t="s">
        <v>317</v>
      </c>
      <c r="C3" s="30"/>
      <c r="D3" s="32"/>
      <c r="F3" s="53"/>
    </row>
    <row r="4" spans="1:6" x14ac:dyDescent="0.3">
      <c r="B4" s="29" t="s">
        <v>318</v>
      </c>
      <c r="C4" s="30"/>
      <c r="D4" s="32"/>
      <c r="F4" s="53"/>
    </row>
    <row r="5" spans="1:6" x14ac:dyDescent="0.3">
      <c r="B5" s="29" t="s">
        <v>319</v>
      </c>
      <c r="C5" s="30"/>
      <c r="D5" s="32"/>
    </row>
    <row r="6" spans="1:6" x14ac:dyDescent="0.3">
      <c r="B6" s="29" t="s">
        <v>320</v>
      </c>
      <c r="C6" s="30"/>
      <c r="D6" s="32"/>
    </row>
    <row r="7" spans="1:6" x14ac:dyDescent="0.3">
      <c r="B7" s="29" t="s">
        <v>321</v>
      </c>
      <c r="D7" s="32"/>
    </row>
    <row r="8" spans="1:6" x14ac:dyDescent="0.3">
      <c r="B8" s="29" t="s">
        <v>322</v>
      </c>
      <c r="C8" s="30"/>
      <c r="D8" s="32"/>
    </row>
    <row r="9" spans="1:6" x14ac:dyDescent="0.3">
      <c r="B9" s="29" t="s">
        <v>323</v>
      </c>
      <c r="C9" s="30"/>
      <c r="D9" s="32"/>
    </row>
    <row r="10" spans="1:6" x14ac:dyDescent="0.3">
      <c r="B10" s="29" t="s">
        <v>324</v>
      </c>
      <c r="C10" s="36"/>
      <c r="D10" s="32"/>
      <c r="E10" s="29" t="s">
        <v>325</v>
      </c>
    </row>
    <row r="11" spans="1:6" x14ac:dyDescent="0.3">
      <c r="B11" s="29" t="s">
        <v>326</v>
      </c>
      <c r="C11" s="30"/>
      <c r="D11" s="32"/>
    </row>
    <row r="12" spans="1:6" x14ac:dyDescent="0.3">
      <c r="B12" s="29" t="s">
        <v>327</v>
      </c>
      <c r="C12" s="36"/>
      <c r="D12" s="32"/>
    </row>
    <row r="13" spans="1:6" x14ac:dyDescent="0.3">
      <c r="B13" s="29" t="s">
        <v>328</v>
      </c>
      <c r="C13" s="36"/>
      <c r="D13" s="32"/>
      <c r="E13" s="29" t="s">
        <v>329</v>
      </c>
    </row>
    <row r="14" spans="1:6" x14ac:dyDescent="0.3">
      <c r="B14" s="29" t="s">
        <v>330</v>
      </c>
      <c r="C14" s="36"/>
      <c r="D14" s="32"/>
      <c r="E14" s="29" t="s">
        <v>331</v>
      </c>
    </row>
    <row r="15" spans="1:6" x14ac:dyDescent="0.3">
      <c r="B15" s="29" t="s">
        <v>332</v>
      </c>
      <c r="C15" s="30"/>
      <c r="D15" s="32"/>
      <c r="E15" s="29" t="s">
        <v>333</v>
      </c>
    </row>
    <row r="16" spans="1:6" x14ac:dyDescent="0.3">
      <c r="B16" s="29" t="s">
        <v>334</v>
      </c>
      <c r="C16" s="30">
        <v>3</v>
      </c>
      <c r="D16" s="32"/>
      <c r="E16" s="29" t="s">
        <v>335</v>
      </c>
    </row>
    <row r="17" spans="2:6" x14ac:dyDescent="0.3">
      <c r="B17" s="29" t="s">
        <v>336</v>
      </c>
      <c r="C17" s="30"/>
      <c r="D17" s="32"/>
      <c r="F17" s="53"/>
    </row>
    <row r="18" spans="2:6" x14ac:dyDescent="0.3">
      <c r="B18" s="29" t="s">
        <v>337</v>
      </c>
      <c r="C18" s="30"/>
      <c r="D18" s="32"/>
    </row>
    <row r="19" spans="2:6" x14ac:dyDescent="0.3">
      <c r="B19" s="29" t="s">
        <v>338</v>
      </c>
      <c r="C19" s="30"/>
      <c r="D19" s="32"/>
      <c r="E19" s="29" t="s">
        <v>339</v>
      </c>
    </row>
    <row r="20" spans="2:6" x14ac:dyDescent="0.3">
      <c r="B20" s="29" t="s">
        <v>340</v>
      </c>
      <c r="C20" s="30"/>
      <c r="D20" s="32"/>
    </row>
    <row r="21" spans="2:6" x14ac:dyDescent="0.3">
      <c r="B21" s="29" t="s">
        <v>341</v>
      </c>
      <c r="C21" s="30"/>
      <c r="D21" s="32"/>
      <c r="E21" s="29" t="s">
        <v>342</v>
      </c>
    </row>
    <row r="22" spans="2:6" x14ac:dyDescent="0.3">
      <c r="B22" s="29" t="s">
        <v>343</v>
      </c>
      <c r="C22" s="30"/>
      <c r="D22" s="32"/>
      <c r="E22" s="29" t="s">
        <v>344</v>
      </c>
    </row>
    <row r="23" spans="2:6" x14ac:dyDescent="0.3">
      <c r="B23" s="29" t="s">
        <v>345</v>
      </c>
      <c r="C23" s="30"/>
      <c r="D23" s="32"/>
      <c r="E23" s="29" t="s">
        <v>346</v>
      </c>
    </row>
    <row r="24" spans="2:6" x14ac:dyDescent="0.3">
      <c r="B24" s="29" t="s">
        <v>347</v>
      </c>
      <c r="C24" s="30"/>
      <c r="D24" s="32"/>
      <c r="E24" s="29" t="s">
        <v>348</v>
      </c>
    </row>
    <row r="25" spans="2:6" x14ac:dyDescent="0.3">
      <c r="B25" s="29" t="s">
        <v>349</v>
      </c>
      <c r="C25" s="30"/>
      <c r="D25" s="32"/>
      <c r="E25" s="29" t="s">
        <v>350</v>
      </c>
    </row>
    <row r="26" spans="2:6" x14ac:dyDescent="0.3">
      <c r="B26" s="29" t="s">
        <v>351</v>
      </c>
      <c r="C26" s="36"/>
      <c r="D26" s="32"/>
      <c r="E26" s="29" t="s">
        <v>352</v>
      </c>
    </row>
    <row r="27" spans="2:6" x14ac:dyDescent="0.3">
      <c r="B27" s="29" t="s">
        <v>353</v>
      </c>
      <c r="C27" s="30"/>
      <c r="D27" s="32"/>
      <c r="E27" s="29" t="s">
        <v>354</v>
      </c>
    </row>
    <row r="28" spans="2:6" x14ac:dyDescent="0.3">
      <c r="B28" s="29" t="s">
        <v>355</v>
      </c>
      <c r="C28" s="30"/>
      <c r="D28" s="32"/>
      <c r="E28" s="29" t="s">
        <v>356</v>
      </c>
    </row>
    <row r="29" spans="2:6" x14ac:dyDescent="0.3">
      <c r="B29" s="29" t="s">
        <v>357</v>
      </c>
      <c r="C29" s="30"/>
      <c r="D29" s="32"/>
      <c r="E29" s="29" t="s">
        <v>358</v>
      </c>
    </row>
    <row r="30" spans="2:6" x14ac:dyDescent="0.3">
      <c r="B30" s="29" t="s">
        <v>359</v>
      </c>
      <c r="C30" s="30"/>
      <c r="D30" s="32"/>
      <c r="E30" s="29" t="s">
        <v>360</v>
      </c>
    </row>
    <row r="31" spans="2:6" x14ac:dyDescent="0.3">
      <c r="C31" s="30"/>
      <c r="D31" s="32"/>
    </row>
    <row r="32" spans="2:6" x14ac:dyDescent="0.3">
      <c r="B32" s="29" t="s">
        <v>361</v>
      </c>
      <c r="C32" s="30"/>
      <c r="D32" s="32"/>
      <c r="E32" s="53"/>
    </row>
    <row r="33" spans="2:5" x14ac:dyDescent="0.3">
      <c r="B33" s="29" t="s">
        <v>362</v>
      </c>
      <c r="C33" s="30">
        <v>4.8</v>
      </c>
      <c r="E33" s="29" t="s">
        <v>363</v>
      </c>
    </row>
    <row r="34" spans="2:5" x14ac:dyDescent="0.3">
      <c r="B34" s="29" t="s">
        <v>364</v>
      </c>
      <c r="C34" s="30">
        <v>10</v>
      </c>
      <c r="E34" s="29" t="s">
        <v>365</v>
      </c>
    </row>
    <row r="35" spans="2:5" s="22" customFormat="1" x14ac:dyDescent="0.3">
      <c r="B35" s="29" t="s">
        <v>366</v>
      </c>
      <c r="C35" s="30"/>
      <c r="D35" s="39"/>
      <c r="E35" s="29" t="s">
        <v>367</v>
      </c>
    </row>
    <row r="36" spans="2:5" x14ac:dyDescent="0.3">
      <c r="B36" s="29" t="s">
        <v>368</v>
      </c>
      <c r="C36" s="30">
        <v>2</v>
      </c>
      <c r="D36" s="32"/>
      <c r="E36" s="29" t="s">
        <v>369</v>
      </c>
    </row>
    <row r="37" spans="2:5" x14ac:dyDescent="0.3">
      <c r="B37" s="29" t="s">
        <v>370</v>
      </c>
      <c r="C37" s="30">
        <v>4</v>
      </c>
      <c r="D37" s="39" t="s">
        <v>371</v>
      </c>
      <c r="E37" s="29" t="s">
        <v>372</v>
      </c>
    </row>
    <row r="38" spans="2:5" x14ac:dyDescent="0.3">
      <c r="B38" s="29" t="s">
        <v>350</v>
      </c>
    </row>
    <row r="39" spans="2:5" x14ac:dyDescent="0.3">
      <c r="B39" s="29" t="s">
        <v>373</v>
      </c>
      <c r="E39" s="29" t="s">
        <v>374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69E4-7CFC-4DC3-94F7-576D0CC5C66B}">
  <dimension ref="A1:F40"/>
  <sheetViews>
    <sheetView zoomScaleNormal="100" workbookViewId="0">
      <selection activeCell="D39" sqref="D39"/>
    </sheetView>
  </sheetViews>
  <sheetFormatPr baseColWidth="10" defaultRowHeight="13" x14ac:dyDescent="0.3"/>
  <cols>
    <col min="1" max="1" width="3.7265625" style="29" customWidth="1"/>
    <col min="2" max="2" width="33.1796875" style="29" customWidth="1"/>
    <col min="3" max="3" width="10" style="22" customWidth="1"/>
    <col min="4" max="4" width="43.6328125" style="39" customWidth="1"/>
    <col min="5" max="5" width="65.08984375" style="29" customWidth="1"/>
    <col min="6" max="16384" width="10.90625" style="29"/>
  </cols>
  <sheetData>
    <row r="1" spans="1:6" x14ac:dyDescent="0.3">
      <c r="A1" s="27" t="s">
        <v>40</v>
      </c>
      <c r="B1" s="28" t="s">
        <v>41</v>
      </c>
      <c r="C1" s="28" t="s">
        <v>42</v>
      </c>
      <c r="D1" s="28" t="s">
        <v>133</v>
      </c>
      <c r="E1" s="28" t="s">
        <v>43</v>
      </c>
    </row>
    <row r="2" spans="1:6" x14ac:dyDescent="0.3">
      <c r="A2" s="22">
        <v>1</v>
      </c>
      <c r="B2" s="29" t="s">
        <v>134</v>
      </c>
      <c r="C2" s="30"/>
      <c r="D2" s="32"/>
      <c r="E2" s="33" t="s">
        <v>135</v>
      </c>
    </row>
    <row r="3" spans="1:6" x14ac:dyDescent="0.3">
      <c r="A3" s="22">
        <v>2</v>
      </c>
      <c r="B3" s="34" t="s">
        <v>136</v>
      </c>
      <c r="C3" s="35">
        <f>18+2</f>
        <v>20</v>
      </c>
      <c r="D3" s="32" t="s">
        <v>137</v>
      </c>
      <c r="E3" s="29" t="s">
        <v>138</v>
      </c>
      <c r="F3" s="33" t="s">
        <v>139</v>
      </c>
    </row>
    <row r="4" spans="1:6" x14ac:dyDescent="0.3">
      <c r="A4" s="22">
        <v>3</v>
      </c>
      <c r="B4" s="34" t="s">
        <v>140</v>
      </c>
      <c r="C4" s="35" t="s">
        <v>141</v>
      </c>
      <c r="D4" s="32" t="s">
        <v>142</v>
      </c>
      <c r="F4" s="33"/>
    </row>
    <row r="5" spans="1:6" x14ac:dyDescent="0.3">
      <c r="A5" s="22">
        <v>4</v>
      </c>
      <c r="B5" s="34" t="s">
        <v>143</v>
      </c>
      <c r="C5" s="35" t="s">
        <v>141</v>
      </c>
      <c r="D5" s="32" t="s">
        <v>144</v>
      </c>
      <c r="E5" s="29" t="s">
        <v>145</v>
      </c>
    </row>
    <row r="6" spans="1:6" x14ac:dyDescent="0.3">
      <c r="A6" s="22">
        <v>5</v>
      </c>
      <c r="B6" s="34" t="s">
        <v>146</v>
      </c>
      <c r="C6" s="35" t="s">
        <v>141</v>
      </c>
      <c r="D6" s="32" t="s">
        <v>147</v>
      </c>
    </row>
    <row r="7" spans="1:6" x14ac:dyDescent="0.3">
      <c r="A7" s="22">
        <v>6</v>
      </c>
      <c r="B7" s="34" t="s">
        <v>148</v>
      </c>
      <c r="C7" s="22" t="s">
        <v>50</v>
      </c>
      <c r="D7" s="32"/>
    </row>
    <row r="8" spans="1:6" x14ac:dyDescent="0.3">
      <c r="A8" s="22">
        <v>7</v>
      </c>
      <c r="B8" s="29" t="s">
        <v>149</v>
      </c>
      <c r="C8" s="30" t="s">
        <v>50</v>
      </c>
      <c r="D8" s="32"/>
      <c r="E8" s="29" t="s">
        <v>150</v>
      </c>
    </row>
    <row r="9" spans="1:6" x14ac:dyDescent="0.3">
      <c r="A9" s="22">
        <v>8</v>
      </c>
      <c r="B9" s="34" t="s">
        <v>151</v>
      </c>
      <c r="C9" s="30" t="s">
        <v>50</v>
      </c>
      <c r="D9" s="32"/>
      <c r="E9" s="29" t="s">
        <v>152</v>
      </c>
    </row>
    <row r="10" spans="1:6" x14ac:dyDescent="0.3">
      <c r="A10" s="22">
        <v>9</v>
      </c>
      <c r="B10" s="29" t="s">
        <v>153</v>
      </c>
      <c r="C10" s="36">
        <v>10</v>
      </c>
      <c r="D10" s="32"/>
      <c r="E10" s="29" t="s">
        <v>154</v>
      </c>
    </row>
    <row r="11" spans="1:6" x14ac:dyDescent="0.3">
      <c r="A11" s="22">
        <v>10</v>
      </c>
      <c r="B11" s="37" t="s">
        <v>155</v>
      </c>
      <c r="C11" s="30" t="s">
        <v>50</v>
      </c>
      <c r="D11" s="32"/>
      <c r="E11" s="29" t="s">
        <v>156</v>
      </c>
    </row>
    <row r="12" spans="1:6" x14ac:dyDescent="0.3">
      <c r="A12" s="22">
        <v>11</v>
      </c>
      <c r="B12" s="34" t="s">
        <v>157</v>
      </c>
      <c r="C12" s="36">
        <v>19.5</v>
      </c>
      <c r="D12" s="32"/>
      <c r="E12" s="29" t="s">
        <v>158</v>
      </c>
    </row>
    <row r="13" spans="1:6" x14ac:dyDescent="0.3">
      <c r="A13" s="22">
        <v>12</v>
      </c>
      <c r="B13" s="37" t="s">
        <v>159</v>
      </c>
      <c r="C13" s="36">
        <v>8</v>
      </c>
      <c r="D13" s="32"/>
      <c r="E13" s="29" t="s">
        <v>160</v>
      </c>
    </row>
    <row r="14" spans="1:6" x14ac:dyDescent="0.3">
      <c r="A14" s="22">
        <v>13</v>
      </c>
      <c r="B14" s="34" t="s">
        <v>161</v>
      </c>
      <c r="C14" s="35">
        <f>20.75</f>
        <v>20.75</v>
      </c>
      <c r="D14" s="32" t="s">
        <v>162</v>
      </c>
    </row>
    <row r="15" spans="1:6" x14ac:dyDescent="0.3">
      <c r="A15" s="22">
        <v>14</v>
      </c>
      <c r="B15" s="37" t="s">
        <v>163</v>
      </c>
      <c r="C15" s="35"/>
      <c r="D15" s="32"/>
      <c r="E15" s="29" t="s">
        <v>164</v>
      </c>
    </row>
    <row r="16" spans="1:6" x14ac:dyDescent="0.3">
      <c r="A16" s="22">
        <v>15</v>
      </c>
      <c r="B16" s="29" t="s">
        <v>165</v>
      </c>
      <c r="C16" s="30"/>
      <c r="D16" s="32"/>
      <c r="E16" s="29" t="s">
        <v>166</v>
      </c>
    </row>
    <row r="17" spans="1:6" x14ac:dyDescent="0.3">
      <c r="A17" s="22">
        <v>16</v>
      </c>
      <c r="B17" s="37" t="s">
        <v>167</v>
      </c>
      <c r="C17" s="35">
        <f>24+4.75</f>
        <v>28.75</v>
      </c>
      <c r="D17" s="32" t="s">
        <v>162</v>
      </c>
      <c r="F17" s="33"/>
    </row>
    <row r="18" spans="1:6" x14ac:dyDescent="0.3">
      <c r="A18" s="22">
        <v>17</v>
      </c>
      <c r="B18" s="38" t="s">
        <v>168</v>
      </c>
      <c r="C18" s="30" t="s">
        <v>50</v>
      </c>
      <c r="D18" s="32"/>
    </row>
    <row r="19" spans="1:6" x14ac:dyDescent="0.3">
      <c r="A19" s="22">
        <v>18</v>
      </c>
      <c r="B19" s="29" t="s">
        <v>169</v>
      </c>
      <c r="C19" s="30" t="s">
        <v>50</v>
      </c>
      <c r="D19" s="32"/>
    </row>
    <row r="20" spans="1:6" x14ac:dyDescent="0.3">
      <c r="A20" s="22">
        <v>19</v>
      </c>
      <c r="B20" s="38" t="s">
        <v>170</v>
      </c>
      <c r="C20" s="35">
        <f>19+4.75</f>
        <v>23.75</v>
      </c>
      <c r="D20" s="32" t="s">
        <v>171</v>
      </c>
      <c r="E20" s="29" t="s">
        <v>172</v>
      </c>
    </row>
    <row r="21" spans="1:6" x14ac:dyDescent="0.3">
      <c r="A21" s="22">
        <v>20</v>
      </c>
      <c r="B21" s="38" t="s">
        <v>173</v>
      </c>
      <c r="C21" s="35">
        <f>13+4.75</f>
        <v>17.75</v>
      </c>
      <c r="D21" s="32" t="s">
        <v>174</v>
      </c>
      <c r="E21" s="29" t="s">
        <v>175</v>
      </c>
    </row>
    <row r="22" spans="1:6" x14ac:dyDescent="0.3">
      <c r="A22" s="22">
        <v>21</v>
      </c>
      <c r="B22" s="34" t="s">
        <v>176</v>
      </c>
      <c r="C22" s="30" t="s">
        <v>50</v>
      </c>
      <c r="D22" s="32"/>
      <c r="E22" s="29" t="s">
        <v>177</v>
      </c>
    </row>
    <row r="23" spans="1:6" x14ac:dyDescent="0.3">
      <c r="A23" s="22">
        <v>22</v>
      </c>
      <c r="B23" s="29" t="s">
        <v>178</v>
      </c>
      <c r="C23" s="30"/>
      <c r="D23" s="32"/>
      <c r="E23" s="29" t="s">
        <v>179</v>
      </c>
    </row>
    <row r="24" spans="1:6" x14ac:dyDescent="0.3">
      <c r="A24" s="22">
        <v>23</v>
      </c>
      <c r="B24" s="29" t="s">
        <v>180</v>
      </c>
      <c r="C24" s="30" t="s">
        <v>50</v>
      </c>
      <c r="D24" s="32"/>
      <c r="E24" s="29" t="s">
        <v>181</v>
      </c>
    </row>
    <row r="25" spans="1:6" x14ac:dyDescent="0.3">
      <c r="A25" s="22">
        <v>24</v>
      </c>
      <c r="B25" s="37" t="s">
        <v>182</v>
      </c>
      <c r="C25" s="30"/>
      <c r="D25" s="32"/>
      <c r="E25" s="29" t="s">
        <v>183</v>
      </c>
    </row>
    <row r="26" spans="1:6" x14ac:dyDescent="0.3">
      <c r="A26" s="22">
        <v>25</v>
      </c>
      <c r="B26" s="29" t="s">
        <v>184</v>
      </c>
      <c r="C26" s="30"/>
      <c r="D26" s="32"/>
      <c r="E26" s="29" t="s">
        <v>185</v>
      </c>
    </row>
    <row r="27" spans="1:6" x14ac:dyDescent="0.3">
      <c r="A27" s="22">
        <v>26</v>
      </c>
      <c r="B27" s="29" t="s">
        <v>186</v>
      </c>
      <c r="C27" s="30"/>
      <c r="D27" s="32"/>
    </row>
    <row r="28" spans="1:6" x14ac:dyDescent="0.3">
      <c r="A28" s="22">
        <v>27</v>
      </c>
      <c r="B28" s="29" t="s">
        <v>187</v>
      </c>
      <c r="C28" s="30"/>
      <c r="D28" s="32"/>
    </row>
    <row r="29" spans="1:6" x14ac:dyDescent="0.3">
      <c r="A29" s="22">
        <v>28</v>
      </c>
      <c r="B29" s="29" t="s">
        <v>188</v>
      </c>
      <c r="C29" s="36">
        <v>7</v>
      </c>
      <c r="D29" s="32"/>
    </row>
    <row r="30" spans="1:6" x14ac:dyDescent="0.3">
      <c r="A30" s="22">
        <v>29</v>
      </c>
      <c r="B30" s="29" t="s">
        <v>189</v>
      </c>
      <c r="C30" s="35">
        <v>15.75</v>
      </c>
      <c r="D30" s="32" t="s">
        <v>190</v>
      </c>
    </row>
    <row r="31" spans="1:6" x14ac:dyDescent="0.3">
      <c r="A31" s="22">
        <v>30</v>
      </c>
      <c r="B31" s="29" t="s">
        <v>191</v>
      </c>
      <c r="C31" s="30">
        <v>46</v>
      </c>
      <c r="D31" s="32"/>
    </row>
    <row r="32" spans="1:6" x14ac:dyDescent="0.3">
      <c r="A32" s="22"/>
      <c r="C32" s="30"/>
      <c r="D32" s="32"/>
    </row>
    <row r="33" spans="1:5" x14ac:dyDescent="0.3">
      <c r="A33" s="22"/>
      <c r="B33" s="29" t="s">
        <v>192</v>
      </c>
      <c r="C33" s="35">
        <v>45.75</v>
      </c>
      <c r="D33" s="32" t="s">
        <v>193</v>
      </c>
      <c r="E33" s="33" t="s">
        <v>194</v>
      </c>
    </row>
    <row r="35" spans="1:5" x14ac:dyDescent="0.3">
      <c r="B35" s="33" t="s">
        <v>195</v>
      </c>
    </row>
    <row r="36" spans="1:5" x14ac:dyDescent="0.3">
      <c r="B36" s="33" t="s">
        <v>196</v>
      </c>
    </row>
    <row r="38" spans="1:5" x14ac:dyDescent="0.3">
      <c r="A38" s="38"/>
      <c r="B38" s="29" t="s">
        <v>197</v>
      </c>
    </row>
    <row r="39" spans="1:5" x14ac:dyDescent="0.3">
      <c r="A39" s="37"/>
      <c r="B39" s="29" t="s">
        <v>198</v>
      </c>
    </row>
    <row r="40" spans="1:5" x14ac:dyDescent="0.3">
      <c r="A40" s="34"/>
      <c r="B40" s="29" t="s">
        <v>199</v>
      </c>
    </row>
  </sheetData>
  <autoFilter ref="A1:F31" xr:uid="{116469E4-7CFC-4DC3-94F7-576D0CC5C66B}"/>
  <hyperlinks>
    <hyperlink ref="E2" r:id="rId1" xr:uid="{1316528C-DB3C-4AB6-A888-084558ED159E}"/>
    <hyperlink ref="B35" r:id="rId2" xr:uid="{3A819218-E1F0-46E5-9CF5-19478407B441}"/>
    <hyperlink ref="F3" r:id="rId3" xr:uid="{0919D153-5581-4FDD-AA87-039F1AB5407B}"/>
    <hyperlink ref="E33" r:id="rId4" xr:uid="{FC4C9553-B669-48B1-B7F6-9CE1966214A0}"/>
    <hyperlink ref="B36" r:id="rId5" xr:uid="{5EC523C6-00D2-47E3-8A49-C97569724C1F}"/>
  </hyperlinks>
  <pageMargins left="0.7" right="0.7" top="0.75" bottom="0.75" header="0.3" footer="0.3"/>
  <pageSetup paperSize="9"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BB32-97A2-420C-9A7E-58E3F3F97B3D}">
  <dimension ref="A8:J42"/>
  <sheetViews>
    <sheetView topLeftCell="B1" zoomScale="70" zoomScaleNormal="70" workbookViewId="0">
      <selection activeCell="G9" sqref="G9"/>
    </sheetView>
  </sheetViews>
  <sheetFormatPr baseColWidth="10" defaultRowHeight="14.5" x14ac:dyDescent="0.35"/>
  <cols>
    <col min="1" max="1" width="10.90625" style="108"/>
    <col min="2" max="2" width="15.7265625" style="108" customWidth="1"/>
    <col min="3" max="3" width="25" style="108" customWidth="1"/>
    <col min="4" max="4" width="34.7265625" style="108" customWidth="1"/>
    <col min="5" max="5" width="21.453125" style="108" customWidth="1"/>
    <col min="6" max="6" width="19" style="108" customWidth="1"/>
    <col min="7" max="7" width="17.26953125" style="108" customWidth="1"/>
    <col min="8" max="8" width="44" style="108" customWidth="1"/>
    <col min="9" max="9" width="17.90625" style="108" customWidth="1"/>
    <col min="10" max="10" width="42.453125" style="108" customWidth="1"/>
    <col min="11" max="257" width="10.90625" style="108"/>
    <col min="258" max="258" width="15.7265625" style="108" customWidth="1"/>
    <col min="259" max="259" width="25" style="108" customWidth="1"/>
    <col min="260" max="260" width="34.7265625" style="108" customWidth="1"/>
    <col min="261" max="261" width="21.453125" style="108" customWidth="1"/>
    <col min="262" max="262" width="19" style="108" customWidth="1"/>
    <col min="263" max="263" width="17.26953125" style="108" customWidth="1"/>
    <col min="264" max="264" width="44" style="108" customWidth="1"/>
    <col min="265" max="265" width="17.90625" style="108" customWidth="1"/>
    <col min="266" max="266" width="42.453125" style="108" customWidth="1"/>
    <col min="267" max="513" width="10.90625" style="108"/>
    <col min="514" max="514" width="15.7265625" style="108" customWidth="1"/>
    <col min="515" max="515" width="25" style="108" customWidth="1"/>
    <col min="516" max="516" width="34.7265625" style="108" customWidth="1"/>
    <col min="517" max="517" width="21.453125" style="108" customWidth="1"/>
    <col min="518" max="518" width="19" style="108" customWidth="1"/>
    <col min="519" max="519" width="17.26953125" style="108" customWidth="1"/>
    <col min="520" max="520" width="44" style="108" customWidth="1"/>
    <col min="521" max="521" width="17.90625" style="108" customWidth="1"/>
    <col min="522" max="522" width="42.453125" style="108" customWidth="1"/>
    <col min="523" max="769" width="10.90625" style="108"/>
    <col min="770" max="770" width="15.7265625" style="108" customWidth="1"/>
    <col min="771" max="771" width="25" style="108" customWidth="1"/>
    <col min="772" max="772" width="34.7265625" style="108" customWidth="1"/>
    <col min="773" max="773" width="21.453125" style="108" customWidth="1"/>
    <col min="774" max="774" width="19" style="108" customWidth="1"/>
    <col min="775" max="775" width="17.26953125" style="108" customWidth="1"/>
    <col min="776" max="776" width="44" style="108" customWidth="1"/>
    <col min="777" max="777" width="17.90625" style="108" customWidth="1"/>
    <col min="778" max="778" width="42.453125" style="108" customWidth="1"/>
    <col min="779" max="1025" width="10.90625" style="108"/>
    <col min="1026" max="1026" width="15.7265625" style="108" customWidth="1"/>
    <col min="1027" max="1027" width="25" style="108" customWidth="1"/>
    <col min="1028" max="1028" width="34.7265625" style="108" customWidth="1"/>
    <col min="1029" max="1029" width="21.453125" style="108" customWidth="1"/>
    <col min="1030" max="1030" width="19" style="108" customWidth="1"/>
    <col min="1031" max="1031" width="17.26953125" style="108" customWidth="1"/>
    <col min="1032" max="1032" width="44" style="108" customWidth="1"/>
    <col min="1033" max="1033" width="17.90625" style="108" customWidth="1"/>
    <col min="1034" max="1034" width="42.453125" style="108" customWidth="1"/>
    <col min="1035" max="1281" width="10.90625" style="108"/>
    <col min="1282" max="1282" width="15.7265625" style="108" customWidth="1"/>
    <col min="1283" max="1283" width="25" style="108" customWidth="1"/>
    <col min="1284" max="1284" width="34.7265625" style="108" customWidth="1"/>
    <col min="1285" max="1285" width="21.453125" style="108" customWidth="1"/>
    <col min="1286" max="1286" width="19" style="108" customWidth="1"/>
    <col min="1287" max="1287" width="17.26953125" style="108" customWidth="1"/>
    <col min="1288" max="1288" width="44" style="108" customWidth="1"/>
    <col min="1289" max="1289" width="17.90625" style="108" customWidth="1"/>
    <col min="1290" max="1290" width="42.453125" style="108" customWidth="1"/>
    <col min="1291" max="1537" width="10.90625" style="108"/>
    <col min="1538" max="1538" width="15.7265625" style="108" customWidth="1"/>
    <col min="1539" max="1539" width="25" style="108" customWidth="1"/>
    <col min="1540" max="1540" width="34.7265625" style="108" customWidth="1"/>
    <col min="1541" max="1541" width="21.453125" style="108" customWidth="1"/>
    <col min="1542" max="1542" width="19" style="108" customWidth="1"/>
    <col min="1543" max="1543" width="17.26953125" style="108" customWidth="1"/>
    <col min="1544" max="1544" width="44" style="108" customWidth="1"/>
    <col min="1545" max="1545" width="17.90625" style="108" customWidth="1"/>
    <col min="1546" max="1546" width="42.453125" style="108" customWidth="1"/>
    <col min="1547" max="1793" width="10.90625" style="108"/>
    <col min="1794" max="1794" width="15.7265625" style="108" customWidth="1"/>
    <col min="1795" max="1795" width="25" style="108" customWidth="1"/>
    <col min="1796" max="1796" width="34.7265625" style="108" customWidth="1"/>
    <col min="1797" max="1797" width="21.453125" style="108" customWidth="1"/>
    <col min="1798" max="1798" width="19" style="108" customWidth="1"/>
    <col min="1799" max="1799" width="17.26953125" style="108" customWidth="1"/>
    <col min="1800" max="1800" width="44" style="108" customWidth="1"/>
    <col min="1801" max="1801" width="17.90625" style="108" customWidth="1"/>
    <col min="1802" max="1802" width="42.453125" style="108" customWidth="1"/>
    <col min="1803" max="2049" width="10.90625" style="108"/>
    <col min="2050" max="2050" width="15.7265625" style="108" customWidth="1"/>
    <col min="2051" max="2051" width="25" style="108" customWidth="1"/>
    <col min="2052" max="2052" width="34.7265625" style="108" customWidth="1"/>
    <col min="2053" max="2053" width="21.453125" style="108" customWidth="1"/>
    <col min="2054" max="2054" width="19" style="108" customWidth="1"/>
    <col min="2055" max="2055" width="17.26953125" style="108" customWidth="1"/>
    <col min="2056" max="2056" width="44" style="108" customWidth="1"/>
    <col min="2057" max="2057" width="17.90625" style="108" customWidth="1"/>
    <col min="2058" max="2058" width="42.453125" style="108" customWidth="1"/>
    <col min="2059" max="2305" width="10.90625" style="108"/>
    <col min="2306" max="2306" width="15.7265625" style="108" customWidth="1"/>
    <col min="2307" max="2307" width="25" style="108" customWidth="1"/>
    <col min="2308" max="2308" width="34.7265625" style="108" customWidth="1"/>
    <col min="2309" max="2309" width="21.453125" style="108" customWidth="1"/>
    <col min="2310" max="2310" width="19" style="108" customWidth="1"/>
    <col min="2311" max="2311" width="17.26953125" style="108" customWidth="1"/>
    <col min="2312" max="2312" width="44" style="108" customWidth="1"/>
    <col min="2313" max="2313" width="17.90625" style="108" customWidth="1"/>
    <col min="2314" max="2314" width="42.453125" style="108" customWidth="1"/>
    <col min="2315" max="2561" width="10.90625" style="108"/>
    <col min="2562" max="2562" width="15.7265625" style="108" customWidth="1"/>
    <col min="2563" max="2563" width="25" style="108" customWidth="1"/>
    <col min="2564" max="2564" width="34.7265625" style="108" customWidth="1"/>
    <col min="2565" max="2565" width="21.453125" style="108" customWidth="1"/>
    <col min="2566" max="2566" width="19" style="108" customWidth="1"/>
    <col min="2567" max="2567" width="17.26953125" style="108" customWidth="1"/>
    <col min="2568" max="2568" width="44" style="108" customWidth="1"/>
    <col min="2569" max="2569" width="17.90625" style="108" customWidth="1"/>
    <col min="2570" max="2570" width="42.453125" style="108" customWidth="1"/>
    <col min="2571" max="2817" width="10.90625" style="108"/>
    <col min="2818" max="2818" width="15.7265625" style="108" customWidth="1"/>
    <col min="2819" max="2819" width="25" style="108" customWidth="1"/>
    <col min="2820" max="2820" width="34.7265625" style="108" customWidth="1"/>
    <col min="2821" max="2821" width="21.453125" style="108" customWidth="1"/>
    <col min="2822" max="2822" width="19" style="108" customWidth="1"/>
    <col min="2823" max="2823" width="17.26953125" style="108" customWidth="1"/>
    <col min="2824" max="2824" width="44" style="108" customWidth="1"/>
    <col min="2825" max="2825" width="17.90625" style="108" customWidth="1"/>
    <col min="2826" max="2826" width="42.453125" style="108" customWidth="1"/>
    <col min="2827" max="3073" width="10.90625" style="108"/>
    <col min="3074" max="3074" width="15.7265625" style="108" customWidth="1"/>
    <col min="3075" max="3075" width="25" style="108" customWidth="1"/>
    <col min="3076" max="3076" width="34.7265625" style="108" customWidth="1"/>
    <col min="3077" max="3077" width="21.453125" style="108" customWidth="1"/>
    <col min="3078" max="3078" width="19" style="108" customWidth="1"/>
    <col min="3079" max="3079" width="17.26953125" style="108" customWidth="1"/>
    <col min="3080" max="3080" width="44" style="108" customWidth="1"/>
    <col min="3081" max="3081" width="17.90625" style="108" customWidth="1"/>
    <col min="3082" max="3082" width="42.453125" style="108" customWidth="1"/>
    <col min="3083" max="3329" width="10.90625" style="108"/>
    <col min="3330" max="3330" width="15.7265625" style="108" customWidth="1"/>
    <col min="3331" max="3331" width="25" style="108" customWidth="1"/>
    <col min="3332" max="3332" width="34.7265625" style="108" customWidth="1"/>
    <col min="3333" max="3333" width="21.453125" style="108" customWidth="1"/>
    <col min="3334" max="3334" width="19" style="108" customWidth="1"/>
    <col min="3335" max="3335" width="17.26953125" style="108" customWidth="1"/>
    <col min="3336" max="3336" width="44" style="108" customWidth="1"/>
    <col min="3337" max="3337" width="17.90625" style="108" customWidth="1"/>
    <col min="3338" max="3338" width="42.453125" style="108" customWidth="1"/>
    <col min="3339" max="3585" width="10.90625" style="108"/>
    <col min="3586" max="3586" width="15.7265625" style="108" customWidth="1"/>
    <col min="3587" max="3587" width="25" style="108" customWidth="1"/>
    <col min="3588" max="3588" width="34.7265625" style="108" customWidth="1"/>
    <col min="3589" max="3589" width="21.453125" style="108" customWidth="1"/>
    <col min="3590" max="3590" width="19" style="108" customWidth="1"/>
    <col min="3591" max="3591" width="17.26953125" style="108" customWidth="1"/>
    <col min="3592" max="3592" width="44" style="108" customWidth="1"/>
    <col min="3593" max="3593" width="17.90625" style="108" customWidth="1"/>
    <col min="3594" max="3594" width="42.453125" style="108" customWidth="1"/>
    <col min="3595" max="3841" width="10.90625" style="108"/>
    <col min="3842" max="3842" width="15.7265625" style="108" customWidth="1"/>
    <col min="3843" max="3843" width="25" style="108" customWidth="1"/>
    <col min="3844" max="3844" width="34.7265625" style="108" customWidth="1"/>
    <col min="3845" max="3845" width="21.453125" style="108" customWidth="1"/>
    <col min="3846" max="3846" width="19" style="108" customWidth="1"/>
    <col min="3847" max="3847" width="17.26953125" style="108" customWidth="1"/>
    <col min="3848" max="3848" width="44" style="108" customWidth="1"/>
    <col min="3849" max="3849" width="17.90625" style="108" customWidth="1"/>
    <col min="3850" max="3850" width="42.453125" style="108" customWidth="1"/>
    <col min="3851" max="4097" width="10.90625" style="108"/>
    <col min="4098" max="4098" width="15.7265625" style="108" customWidth="1"/>
    <col min="4099" max="4099" width="25" style="108" customWidth="1"/>
    <col min="4100" max="4100" width="34.7265625" style="108" customWidth="1"/>
    <col min="4101" max="4101" width="21.453125" style="108" customWidth="1"/>
    <col min="4102" max="4102" width="19" style="108" customWidth="1"/>
    <col min="4103" max="4103" width="17.26953125" style="108" customWidth="1"/>
    <col min="4104" max="4104" width="44" style="108" customWidth="1"/>
    <col min="4105" max="4105" width="17.90625" style="108" customWidth="1"/>
    <col min="4106" max="4106" width="42.453125" style="108" customWidth="1"/>
    <col min="4107" max="4353" width="10.90625" style="108"/>
    <col min="4354" max="4354" width="15.7265625" style="108" customWidth="1"/>
    <col min="4355" max="4355" width="25" style="108" customWidth="1"/>
    <col min="4356" max="4356" width="34.7265625" style="108" customWidth="1"/>
    <col min="4357" max="4357" width="21.453125" style="108" customWidth="1"/>
    <col min="4358" max="4358" width="19" style="108" customWidth="1"/>
    <col min="4359" max="4359" width="17.26953125" style="108" customWidth="1"/>
    <col min="4360" max="4360" width="44" style="108" customWidth="1"/>
    <col min="4361" max="4361" width="17.90625" style="108" customWidth="1"/>
    <col min="4362" max="4362" width="42.453125" style="108" customWidth="1"/>
    <col min="4363" max="4609" width="10.90625" style="108"/>
    <col min="4610" max="4610" width="15.7265625" style="108" customWidth="1"/>
    <col min="4611" max="4611" width="25" style="108" customWidth="1"/>
    <col min="4612" max="4612" width="34.7265625" style="108" customWidth="1"/>
    <col min="4613" max="4613" width="21.453125" style="108" customWidth="1"/>
    <col min="4614" max="4614" width="19" style="108" customWidth="1"/>
    <col min="4615" max="4615" width="17.26953125" style="108" customWidth="1"/>
    <col min="4616" max="4616" width="44" style="108" customWidth="1"/>
    <col min="4617" max="4617" width="17.90625" style="108" customWidth="1"/>
    <col min="4618" max="4618" width="42.453125" style="108" customWidth="1"/>
    <col min="4619" max="4865" width="10.90625" style="108"/>
    <col min="4866" max="4866" width="15.7265625" style="108" customWidth="1"/>
    <col min="4867" max="4867" width="25" style="108" customWidth="1"/>
    <col min="4868" max="4868" width="34.7265625" style="108" customWidth="1"/>
    <col min="4869" max="4869" width="21.453125" style="108" customWidth="1"/>
    <col min="4870" max="4870" width="19" style="108" customWidth="1"/>
    <col min="4871" max="4871" width="17.26953125" style="108" customWidth="1"/>
    <col min="4872" max="4872" width="44" style="108" customWidth="1"/>
    <col min="4873" max="4873" width="17.90625" style="108" customWidth="1"/>
    <col min="4874" max="4874" width="42.453125" style="108" customWidth="1"/>
    <col min="4875" max="5121" width="10.90625" style="108"/>
    <col min="5122" max="5122" width="15.7265625" style="108" customWidth="1"/>
    <col min="5123" max="5123" width="25" style="108" customWidth="1"/>
    <col min="5124" max="5124" width="34.7265625" style="108" customWidth="1"/>
    <col min="5125" max="5125" width="21.453125" style="108" customWidth="1"/>
    <col min="5126" max="5126" width="19" style="108" customWidth="1"/>
    <col min="5127" max="5127" width="17.26953125" style="108" customWidth="1"/>
    <col min="5128" max="5128" width="44" style="108" customWidth="1"/>
    <col min="5129" max="5129" width="17.90625" style="108" customWidth="1"/>
    <col min="5130" max="5130" width="42.453125" style="108" customWidth="1"/>
    <col min="5131" max="5377" width="10.90625" style="108"/>
    <col min="5378" max="5378" width="15.7265625" style="108" customWidth="1"/>
    <col min="5379" max="5379" width="25" style="108" customWidth="1"/>
    <col min="5380" max="5380" width="34.7265625" style="108" customWidth="1"/>
    <col min="5381" max="5381" width="21.453125" style="108" customWidth="1"/>
    <col min="5382" max="5382" width="19" style="108" customWidth="1"/>
    <col min="5383" max="5383" width="17.26953125" style="108" customWidth="1"/>
    <col min="5384" max="5384" width="44" style="108" customWidth="1"/>
    <col min="5385" max="5385" width="17.90625" style="108" customWidth="1"/>
    <col min="5386" max="5386" width="42.453125" style="108" customWidth="1"/>
    <col min="5387" max="5633" width="10.90625" style="108"/>
    <col min="5634" max="5634" width="15.7265625" style="108" customWidth="1"/>
    <col min="5635" max="5635" width="25" style="108" customWidth="1"/>
    <col min="5636" max="5636" width="34.7265625" style="108" customWidth="1"/>
    <col min="5637" max="5637" width="21.453125" style="108" customWidth="1"/>
    <col min="5638" max="5638" width="19" style="108" customWidth="1"/>
    <col min="5639" max="5639" width="17.26953125" style="108" customWidth="1"/>
    <col min="5640" max="5640" width="44" style="108" customWidth="1"/>
    <col min="5641" max="5641" width="17.90625" style="108" customWidth="1"/>
    <col min="5642" max="5642" width="42.453125" style="108" customWidth="1"/>
    <col min="5643" max="5889" width="10.90625" style="108"/>
    <col min="5890" max="5890" width="15.7265625" style="108" customWidth="1"/>
    <col min="5891" max="5891" width="25" style="108" customWidth="1"/>
    <col min="5892" max="5892" width="34.7265625" style="108" customWidth="1"/>
    <col min="5893" max="5893" width="21.453125" style="108" customWidth="1"/>
    <col min="5894" max="5894" width="19" style="108" customWidth="1"/>
    <col min="5895" max="5895" width="17.26953125" style="108" customWidth="1"/>
    <col min="5896" max="5896" width="44" style="108" customWidth="1"/>
    <col min="5897" max="5897" width="17.90625" style="108" customWidth="1"/>
    <col min="5898" max="5898" width="42.453125" style="108" customWidth="1"/>
    <col min="5899" max="6145" width="10.90625" style="108"/>
    <col min="6146" max="6146" width="15.7265625" style="108" customWidth="1"/>
    <col min="6147" max="6147" width="25" style="108" customWidth="1"/>
    <col min="6148" max="6148" width="34.7265625" style="108" customWidth="1"/>
    <col min="6149" max="6149" width="21.453125" style="108" customWidth="1"/>
    <col min="6150" max="6150" width="19" style="108" customWidth="1"/>
    <col min="6151" max="6151" width="17.26953125" style="108" customWidth="1"/>
    <col min="6152" max="6152" width="44" style="108" customWidth="1"/>
    <col min="6153" max="6153" width="17.90625" style="108" customWidth="1"/>
    <col min="6154" max="6154" width="42.453125" style="108" customWidth="1"/>
    <col min="6155" max="6401" width="10.90625" style="108"/>
    <col min="6402" max="6402" width="15.7265625" style="108" customWidth="1"/>
    <col min="6403" max="6403" width="25" style="108" customWidth="1"/>
    <col min="6404" max="6404" width="34.7265625" style="108" customWidth="1"/>
    <col min="6405" max="6405" width="21.453125" style="108" customWidth="1"/>
    <col min="6406" max="6406" width="19" style="108" customWidth="1"/>
    <col min="6407" max="6407" width="17.26953125" style="108" customWidth="1"/>
    <col min="6408" max="6408" width="44" style="108" customWidth="1"/>
    <col min="6409" max="6409" width="17.90625" style="108" customWidth="1"/>
    <col min="6410" max="6410" width="42.453125" style="108" customWidth="1"/>
    <col min="6411" max="6657" width="10.90625" style="108"/>
    <col min="6658" max="6658" width="15.7265625" style="108" customWidth="1"/>
    <col min="6659" max="6659" width="25" style="108" customWidth="1"/>
    <col min="6660" max="6660" width="34.7265625" style="108" customWidth="1"/>
    <col min="6661" max="6661" width="21.453125" style="108" customWidth="1"/>
    <col min="6662" max="6662" width="19" style="108" customWidth="1"/>
    <col min="6663" max="6663" width="17.26953125" style="108" customWidth="1"/>
    <col min="6664" max="6664" width="44" style="108" customWidth="1"/>
    <col min="6665" max="6665" width="17.90625" style="108" customWidth="1"/>
    <col min="6666" max="6666" width="42.453125" style="108" customWidth="1"/>
    <col min="6667" max="6913" width="10.90625" style="108"/>
    <col min="6914" max="6914" width="15.7265625" style="108" customWidth="1"/>
    <col min="6915" max="6915" width="25" style="108" customWidth="1"/>
    <col min="6916" max="6916" width="34.7265625" style="108" customWidth="1"/>
    <col min="6917" max="6917" width="21.453125" style="108" customWidth="1"/>
    <col min="6918" max="6918" width="19" style="108" customWidth="1"/>
    <col min="6919" max="6919" width="17.26953125" style="108" customWidth="1"/>
    <col min="6920" max="6920" width="44" style="108" customWidth="1"/>
    <col min="6921" max="6921" width="17.90625" style="108" customWidth="1"/>
    <col min="6922" max="6922" width="42.453125" style="108" customWidth="1"/>
    <col min="6923" max="7169" width="10.90625" style="108"/>
    <col min="7170" max="7170" width="15.7265625" style="108" customWidth="1"/>
    <col min="7171" max="7171" width="25" style="108" customWidth="1"/>
    <col min="7172" max="7172" width="34.7265625" style="108" customWidth="1"/>
    <col min="7173" max="7173" width="21.453125" style="108" customWidth="1"/>
    <col min="7174" max="7174" width="19" style="108" customWidth="1"/>
    <col min="7175" max="7175" width="17.26953125" style="108" customWidth="1"/>
    <col min="7176" max="7176" width="44" style="108" customWidth="1"/>
    <col min="7177" max="7177" width="17.90625" style="108" customWidth="1"/>
    <col min="7178" max="7178" width="42.453125" style="108" customWidth="1"/>
    <col min="7179" max="7425" width="10.90625" style="108"/>
    <col min="7426" max="7426" width="15.7265625" style="108" customWidth="1"/>
    <col min="7427" max="7427" width="25" style="108" customWidth="1"/>
    <col min="7428" max="7428" width="34.7265625" style="108" customWidth="1"/>
    <col min="7429" max="7429" width="21.453125" style="108" customWidth="1"/>
    <col min="7430" max="7430" width="19" style="108" customWidth="1"/>
    <col min="7431" max="7431" width="17.26953125" style="108" customWidth="1"/>
    <col min="7432" max="7432" width="44" style="108" customWidth="1"/>
    <col min="7433" max="7433" width="17.90625" style="108" customWidth="1"/>
    <col min="7434" max="7434" width="42.453125" style="108" customWidth="1"/>
    <col min="7435" max="7681" width="10.90625" style="108"/>
    <col min="7682" max="7682" width="15.7265625" style="108" customWidth="1"/>
    <col min="7683" max="7683" width="25" style="108" customWidth="1"/>
    <col min="7684" max="7684" width="34.7265625" style="108" customWidth="1"/>
    <col min="7685" max="7685" width="21.453125" style="108" customWidth="1"/>
    <col min="7686" max="7686" width="19" style="108" customWidth="1"/>
    <col min="7687" max="7687" width="17.26953125" style="108" customWidth="1"/>
    <col min="7688" max="7688" width="44" style="108" customWidth="1"/>
    <col min="7689" max="7689" width="17.90625" style="108" customWidth="1"/>
    <col min="7690" max="7690" width="42.453125" style="108" customWidth="1"/>
    <col min="7691" max="7937" width="10.90625" style="108"/>
    <col min="7938" max="7938" width="15.7265625" style="108" customWidth="1"/>
    <col min="7939" max="7939" width="25" style="108" customWidth="1"/>
    <col min="7940" max="7940" width="34.7265625" style="108" customWidth="1"/>
    <col min="7941" max="7941" width="21.453125" style="108" customWidth="1"/>
    <col min="7942" max="7942" width="19" style="108" customWidth="1"/>
    <col min="7943" max="7943" width="17.26953125" style="108" customWidth="1"/>
    <col min="7944" max="7944" width="44" style="108" customWidth="1"/>
    <col min="7945" max="7945" width="17.90625" style="108" customWidth="1"/>
    <col min="7946" max="7946" width="42.453125" style="108" customWidth="1"/>
    <col min="7947" max="8193" width="10.90625" style="108"/>
    <col min="8194" max="8194" width="15.7265625" style="108" customWidth="1"/>
    <col min="8195" max="8195" width="25" style="108" customWidth="1"/>
    <col min="8196" max="8196" width="34.7265625" style="108" customWidth="1"/>
    <col min="8197" max="8197" width="21.453125" style="108" customWidth="1"/>
    <col min="8198" max="8198" width="19" style="108" customWidth="1"/>
    <col min="8199" max="8199" width="17.26953125" style="108" customWidth="1"/>
    <col min="8200" max="8200" width="44" style="108" customWidth="1"/>
    <col min="8201" max="8201" width="17.90625" style="108" customWidth="1"/>
    <col min="8202" max="8202" width="42.453125" style="108" customWidth="1"/>
    <col min="8203" max="8449" width="10.90625" style="108"/>
    <col min="8450" max="8450" width="15.7265625" style="108" customWidth="1"/>
    <col min="8451" max="8451" width="25" style="108" customWidth="1"/>
    <col min="8452" max="8452" width="34.7265625" style="108" customWidth="1"/>
    <col min="8453" max="8453" width="21.453125" style="108" customWidth="1"/>
    <col min="8454" max="8454" width="19" style="108" customWidth="1"/>
    <col min="8455" max="8455" width="17.26953125" style="108" customWidth="1"/>
    <col min="8456" max="8456" width="44" style="108" customWidth="1"/>
    <col min="8457" max="8457" width="17.90625" style="108" customWidth="1"/>
    <col min="8458" max="8458" width="42.453125" style="108" customWidth="1"/>
    <col min="8459" max="8705" width="10.90625" style="108"/>
    <col min="8706" max="8706" width="15.7265625" style="108" customWidth="1"/>
    <col min="8707" max="8707" width="25" style="108" customWidth="1"/>
    <col min="8708" max="8708" width="34.7265625" style="108" customWidth="1"/>
    <col min="8709" max="8709" width="21.453125" style="108" customWidth="1"/>
    <col min="8710" max="8710" width="19" style="108" customWidth="1"/>
    <col min="8711" max="8711" width="17.26953125" style="108" customWidth="1"/>
    <col min="8712" max="8712" width="44" style="108" customWidth="1"/>
    <col min="8713" max="8713" width="17.90625" style="108" customWidth="1"/>
    <col min="8714" max="8714" width="42.453125" style="108" customWidth="1"/>
    <col min="8715" max="8961" width="10.90625" style="108"/>
    <col min="8962" max="8962" width="15.7265625" style="108" customWidth="1"/>
    <col min="8963" max="8963" width="25" style="108" customWidth="1"/>
    <col min="8964" max="8964" width="34.7265625" style="108" customWidth="1"/>
    <col min="8965" max="8965" width="21.453125" style="108" customWidth="1"/>
    <col min="8966" max="8966" width="19" style="108" customWidth="1"/>
    <col min="8967" max="8967" width="17.26953125" style="108" customWidth="1"/>
    <col min="8968" max="8968" width="44" style="108" customWidth="1"/>
    <col min="8969" max="8969" width="17.90625" style="108" customWidth="1"/>
    <col min="8970" max="8970" width="42.453125" style="108" customWidth="1"/>
    <col min="8971" max="9217" width="10.90625" style="108"/>
    <col min="9218" max="9218" width="15.7265625" style="108" customWidth="1"/>
    <col min="9219" max="9219" width="25" style="108" customWidth="1"/>
    <col min="9220" max="9220" width="34.7265625" style="108" customWidth="1"/>
    <col min="9221" max="9221" width="21.453125" style="108" customWidth="1"/>
    <col min="9222" max="9222" width="19" style="108" customWidth="1"/>
    <col min="9223" max="9223" width="17.26953125" style="108" customWidth="1"/>
    <col min="9224" max="9224" width="44" style="108" customWidth="1"/>
    <col min="9225" max="9225" width="17.90625" style="108" customWidth="1"/>
    <col min="9226" max="9226" width="42.453125" style="108" customWidth="1"/>
    <col min="9227" max="9473" width="10.90625" style="108"/>
    <col min="9474" max="9474" width="15.7265625" style="108" customWidth="1"/>
    <col min="9475" max="9475" width="25" style="108" customWidth="1"/>
    <col min="9476" max="9476" width="34.7265625" style="108" customWidth="1"/>
    <col min="9477" max="9477" width="21.453125" style="108" customWidth="1"/>
    <col min="9478" max="9478" width="19" style="108" customWidth="1"/>
    <col min="9479" max="9479" width="17.26953125" style="108" customWidth="1"/>
    <col min="9480" max="9480" width="44" style="108" customWidth="1"/>
    <col min="9481" max="9481" width="17.90625" style="108" customWidth="1"/>
    <col min="9482" max="9482" width="42.453125" style="108" customWidth="1"/>
    <col min="9483" max="9729" width="10.90625" style="108"/>
    <col min="9730" max="9730" width="15.7265625" style="108" customWidth="1"/>
    <col min="9731" max="9731" width="25" style="108" customWidth="1"/>
    <col min="9732" max="9732" width="34.7265625" style="108" customWidth="1"/>
    <col min="9733" max="9733" width="21.453125" style="108" customWidth="1"/>
    <col min="9734" max="9734" width="19" style="108" customWidth="1"/>
    <col min="9735" max="9735" width="17.26953125" style="108" customWidth="1"/>
    <col min="9736" max="9736" width="44" style="108" customWidth="1"/>
    <col min="9737" max="9737" width="17.90625" style="108" customWidth="1"/>
    <col min="9738" max="9738" width="42.453125" style="108" customWidth="1"/>
    <col min="9739" max="9985" width="10.90625" style="108"/>
    <col min="9986" max="9986" width="15.7265625" style="108" customWidth="1"/>
    <col min="9987" max="9987" width="25" style="108" customWidth="1"/>
    <col min="9988" max="9988" width="34.7265625" style="108" customWidth="1"/>
    <col min="9989" max="9989" width="21.453125" style="108" customWidth="1"/>
    <col min="9990" max="9990" width="19" style="108" customWidth="1"/>
    <col min="9991" max="9991" width="17.26953125" style="108" customWidth="1"/>
    <col min="9992" max="9992" width="44" style="108" customWidth="1"/>
    <col min="9993" max="9993" width="17.90625" style="108" customWidth="1"/>
    <col min="9994" max="9994" width="42.453125" style="108" customWidth="1"/>
    <col min="9995" max="10241" width="10.90625" style="108"/>
    <col min="10242" max="10242" width="15.7265625" style="108" customWidth="1"/>
    <col min="10243" max="10243" width="25" style="108" customWidth="1"/>
    <col min="10244" max="10244" width="34.7265625" style="108" customWidth="1"/>
    <col min="10245" max="10245" width="21.453125" style="108" customWidth="1"/>
    <col min="10246" max="10246" width="19" style="108" customWidth="1"/>
    <col min="10247" max="10247" width="17.26953125" style="108" customWidth="1"/>
    <col min="10248" max="10248" width="44" style="108" customWidth="1"/>
    <col min="10249" max="10249" width="17.90625" style="108" customWidth="1"/>
    <col min="10250" max="10250" width="42.453125" style="108" customWidth="1"/>
    <col min="10251" max="10497" width="10.90625" style="108"/>
    <col min="10498" max="10498" width="15.7265625" style="108" customWidth="1"/>
    <col min="10499" max="10499" width="25" style="108" customWidth="1"/>
    <col min="10500" max="10500" width="34.7265625" style="108" customWidth="1"/>
    <col min="10501" max="10501" width="21.453125" style="108" customWidth="1"/>
    <col min="10502" max="10502" width="19" style="108" customWidth="1"/>
    <col min="10503" max="10503" width="17.26953125" style="108" customWidth="1"/>
    <col min="10504" max="10504" width="44" style="108" customWidth="1"/>
    <col min="10505" max="10505" width="17.90625" style="108" customWidth="1"/>
    <col min="10506" max="10506" width="42.453125" style="108" customWidth="1"/>
    <col min="10507" max="10753" width="10.90625" style="108"/>
    <col min="10754" max="10754" width="15.7265625" style="108" customWidth="1"/>
    <col min="10755" max="10755" width="25" style="108" customWidth="1"/>
    <col min="10756" max="10756" width="34.7265625" style="108" customWidth="1"/>
    <col min="10757" max="10757" width="21.453125" style="108" customWidth="1"/>
    <col min="10758" max="10758" width="19" style="108" customWidth="1"/>
    <col min="10759" max="10759" width="17.26953125" style="108" customWidth="1"/>
    <col min="10760" max="10760" width="44" style="108" customWidth="1"/>
    <col min="10761" max="10761" width="17.90625" style="108" customWidth="1"/>
    <col min="10762" max="10762" width="42.453125" style="108" customWidth="1"/>
    <col min="10763" max="11009" width="10.90625" style="108"/>
    <col min="11010" max="11010" width="15.7265625" style="108" customWidth="1"/>
    <col min="11011" max="11011" width="25" style="108" customWidth="1"/>
    <col min="11012" max="11012" width="34.7265625" style="108" customWidth="1"/>
    <col min="11013" max="11013" width="21.453125" style="108" customWidth="1"/>
    <col min="11014" max="11014" width="19" style="108" customWidth="1"/>
    <col min="11015" max="11015" width="17.26953125" style="108" customWidth="1"/>
    <col min="11016" max="11016" width="44" style="108" customWidth="1"/>
    <col min="11017" max="11017" width="17.90625" style="108" customWidth="1"/>
    <col min="11018" max="11018" width="42.453125" style="108" customWidth="1"/>
    <col min="11019" max="11265" width="10.90625" style="108"/>
    <col min="11266" max="11266" width="15.7265625" style="108" customWidth="1"/>
    <col min="11267" max="11267" width="25" style="108" customWidth="1"/>
    <col min="11268" max="11268" width="34.7265625" style="108" customWidth="1"/>
    <col min="11269" max="11269" width="21.453125" style="108" customWidth="1"/>
    <col min="11270" max="11270" width="19" style="108" customWidth="1"/>
    <col min="11271" max="11271" width="17.26953125" style="108" customWidth="1"/>
    <col min="11272" max="11272" width="44" style="108" customWidth="1"/>
    <col min="11273" max="11273" width="17.90625" style="108" customWidth="1"/>
    <col min="11274" max="11274" width="42.453125" style="108" customWidth="1"/>
    <col min="11275" max="11521" width="10.90625" style="108"/>
    <col min="11522" max="11522" width="15.7265625" style="108" customWidth="1"/>
    <col min="11523" max="11523" width="25" style="108" customWidth="1"/>
    <col min="11524" max="11524" width="34.7265625" style="108" customWidth="1"/>
    <col min="11525" max="11525" width="21.453125" style="108" customWidth="1"/>
    <col min="11526" max="11526" width="19" style="108" customWidth="1"/>
    <col min="11527" max="11527" width="17.26953125" style="108" customWidth="1"/>
    <col min="11528" max="11528" width="44" style="108" customWidth="1"/>
    <col min="11529" max="11529" width="17.90625" style="108" customWidth="1"/>
    <col min="11530" max="11530" width="42.453125" style="108" customWidth="1"/>
    <col min="11531" max="11777" width="10.90625" style="108"/>
    <col min="11778" max="11778" width="15.7265625" style="108" customWidth="1"/>
    <col min="11779" max="11779" width="25" style="108" customWidth="1"/>
    <col min="11780" max="11780" width="34.7265625" style="108" customWidth="1"/>
    <col min="11781" max="11781" width="21.453125" style="108" customWidth="1"/>
    <col min="11782" max="11782" width="19" style="108" customWidth="1"/>
    <col min="11783" max="11783" width="17.26953125" style="108" customWidth="1"/>
    <col min="11784" max="11784" width="44" style="108" customWidth="1"/>
    <col min="11785" max="11785" width="17.90625" style="108" customWidth="1"/>
    <col min="11786" max="11786" width="42.453125" style="108" customWidth="1"/>
    <col min="11787" max="12033" width="10.90625" style="108"/>
    <col min="12034" max="12034" width="15.7265625" style="108" customWidth="1"/>
    <col min="12035" max="12035" width="25" style="108" customWidth="1"/>
    <col min="12036" max="12036" width="34.7265625" style="108" customWidth="1"/>
    <col min="12037" max="12037" width="21.453125" style="108" customWidth="1"/>
    <col min="12038" max="12038" width="19" style="108" customWidth="1"/>
    <col min="12039" max="12039" width="17.26953125" style="108" customWidth="1"/>
    <col min="12040" max="12040" width="44" style="108" customWidth="1"/>
    <col min="12041" max="12041" width="17.90625" style="108" customWidth="1"/>
    <col min="12042" max="12042" width="42.453125" style="108" customWidth="1"/>
    <col min="12043" max="12289" width="10.90625" style="108"/>
    <col min="12290" max="12290" width="15.7265625" style="108" customWidth="1"/>
    <col min="12291" max="12291" width="25" style="108" customWidth="1"/>
    <col min="12292" max="12292" width="34.7265625" style="108" customWidth="1"/>
    <col min="12293" max="12293" width="21.453125" style="108" customWidth="1"/>
    <col min="12294" max="12294" width="19" style="108" customWidth="1"/>
    <col min="12295" max="12295" width="17.26953125" style="108" customWidth="1"/>
    <col min="12296" max="12296" width="44" style="108" customWidth="1"/>
    <col min="12297" max="12297" width="17.90625" style="108" customWidth="1"/>
    <col min="12298" max="12298" width="42.453125" style="108" customWidth="1"/>
    <col min="12299" max="12545" width="10.90625" style="108"/>
    <col min="12546" max="12546" width="15.7265625" style="108" customWidth="1"/>
    <col min="12547" max="12547" width="25" style="108" customWidth="1"/>
    <col min="12548" max="12548" width="34.7265625" style="108" customWidth="1"/>
    <col min="12549" max="12549" width="21.453125" style="108" customWidth="1"/>
    <col min="12550" max="12550" width="19" style="108" customWidth="1"/>
    <col min="12551" max="12551" width="17.26953125" style="108" customWidth="1"/>
    <col min="12552" max="12552" width="44" style="108" customWidth="1"/>
    <col min="12553" max="12553" width="17.90625" style="108" customWidth="1"/>
    <col min="12554" max="12554" width="42.453125" style="108" customWidth="1"/>
    <col min="12555" max="12801" width="10.90625" style="108"/>
    <col min="12802" max="12802" width="15.7265625" style="108" customWidth="1"/>
    <col min="12803" max="12803" width="25" style="108" customWidth="1"/>
    <col min="12804" max="12804" width="34.7265625" style="108" customWidth="1"/>
    <col min="12805" max="12805" width="21.453125" style="108" customWidth="1"/>
    <col min="12806" max="12806" width="19" style="108" customWidth="1"/>
    <col min="12807" max="12807" width="17.26953125" style="108" customWidth="1"/>
    <col min="12808" max="12808" width="44" style="108" customWidth="1"/>
    <col min="12809" max="12809" width="17.90625" style="108" customWidth="1"/>
    <col min="12810" max="12810" width="42.453125" style="108" customWidth="1"/>
    <col min="12811" max="13057" width="10.90625" style="108"/>
    <col min="13058" max="13058" width="15.7265625" style="108" customWidth="1"/>
    <col min="13059" max="13059" width="25" style="108" customWidth="1"/>
    <col min="13060" max="13060" width="34.7265625" style="108" customWidth="1"/>
    <col min="13061" max="13061" width="21.453125" style="108" customWidth="1"/>
    <col min="13062" max="13062" width="19" style="108" customWidth="1"/>
    <col min="13063" max="13063" width="17.26953125" style="108" customWidth="1"/>
    <col min="13064" max="13064" width="44" style="108" customWidth="1"/>
    <col min="13065" max="13065" width="17.90625" style="108" customWidth="1"/>
    <col min="13066" max="13066" width="42.453125" style="108" customWidth="1"/>
    <col min="13067" max="13313" width="10.90625" style="108"/>
    <col min="13314" max="13314" width="15.7265625" style="108" customWidth="1"/>
    <col min="13315" max="13315" width="25" style="108" customWidth="1"/>
    <col min="13316" max="13316" width="34.7265625" style="108" customWidth="1"/>
    <col min="13317" max="13317" width="21.453125" style="108" customWidth="1"/>
    <col min="13318" max="13318" width="19" style="108" customWidth="1"/>
    <col min="13319" max="13319" width="17.26953125" style="108" customWidth="1"/>
    <col min="13320" max="13320" width="44" style="108" customWidth="1"/>
    <col min="13321" max="13321" width="17.90625" style="108" customWidth="1"/>
    <col min="13322" max="13322" width="42.453125" style="108" customWidth="1"/>
    <col min="13323" max="13569" width="10.90625" style="108"/>
    <col min="13570" max="13570" width="15.7265625" style="108" customWidth="1"/>
    <col min="13571" max="13571" width="25" style="108" customWidth="1"/>
    <col min="13572" max="13572" width="34.7265625" style="108" customWidth="1"/>
    <col min="13573" max="13573" width="21.453125" style="108" customWidth="1"/>
    <col min="13574" max="13574" width="19" style="108" customWidth="1"/>
    <col min="13575" max="13575" width="17.26953125" style="108" customWidth="1"/>
    <col min="13576" max="13576" width="44" style="108" customWidth="1"/>
    <col min="13577" max="13577" width="17.90625" style="108" customWidth="1"/>
    <col min="13578" max="13578" width="42.453125" style="108" customWidth="1"/>
    <col min="13579" max="13825" width="10.90625" style="108"/>
    <col min="13826" max="13826" width="15.7265625" style="108" customWidth="1"/>
    <col min="13827" max="13827" width="25" style="108" customWidth="1"/>
    <col min="13828" max="13828" width="34.7265625" style="108" customWidth="1"/>
    <col min="13829" max="13829" width="21.453125" style="108" customWidth="1"/>
    <col min="13830" max="13830" width="19" style="108" customWidth="1"/>
    <col min="13831" max="13831" width="17.26953125" style="108" customWidth="1"/>
    <col min="13832" max="13832" width="44" style="108" customWidth="1"/>
    <col min="13833" max="13833" width="17.90625" style="108" customWidth="1"/>
    <col min="13834" max="13834" width="42.453125" style="108" customWidth="1"/>
    <col min="13835" max="14081" width="10.90625" style="108"/>
    <col min="14082" max="14082" width="15.7265625" style="108" customWidth="1"/>
    <col min="14083" max="14083" width="25" style="108" customWidth="1"/>
    <col min="14084" max="14084" width="34.7265625" style="108" customWidth="1"/>
    <col min="14085" max="14085" width="21.453125" style="108" customWidth="1"/>
    <col min="14086" max="14086" width="19" style="108" customWidth="1"/>
    <col min="14087" max="14087" width="17.26953125" style="108" customWidth="1"/>
    <col min="14088" max="14088" width="44" style="108" customWidth="1"/>
    <col min="14089" max="14089" width="17.90625" style="108" customWidth="1"/>
    <col min="14090" max="14090" width="42.453125" style="108" customWidth="1"/>
    <col min="14091" max="14337" width="10.90625" style="108"/>
    <col min="14338" max="14338" width="15.7265625" style="108" customWidth="1"/>
    <col min="14339" max="14339" width="25" style="108" customWidth="1"/>
    <col min="14340" max="14340" width="34.7265625" style="108" customWidth="1"/>
    <col min="14341" max="14341" width="21.453125" style="108" customWidth="1"/>
    <col min="14342" max="14342" width="19" style="108" customWidth="1"/>
    <col min="14343" max="14343" width="17.26953125" style="108" customWidth="1"/>
    <col min="14344" max="14344" width="44" style="108" customWidth="1"/>
    <col min="14345" max="14345" width="17.90625" style="108" customWidth="1"/>
    <col min="14346" max="14346" width="42.453125" style="108" customWidth="1"/>
    <col min="14347" max="14593" width="10.90625" style="108"/>
    <col min="14594" max="14594" width="15.7265625" style="108" customWidth="1"/>
    <col min="14595" max="14595" width="25" style="108" customWidth="1"/>
    <col min="14596" max="14596" width="34.7265625" style="108" customWidth="1"/>
    <col min="14597" max="14597" width="21.453125" style="108" customWidth="1"/>
    <col min="14598" max="14598" width="19" style="108" customWidth="1"/>
    <col min="14599" max="14599" width="17.26953125" style="108" customWidth="1"/>
    <col min="14600" max="14600" width="44" style="108" customWidth="1"/>
    <col min="14601" max="14601" width="17.90625" style="108" customWidth="1"/>
    <col min="14602" max="14602" width="42.453125" style="108" customWidth="1"/>
    <col min="14603" max="14849" width="10.90625" style="108"/>
    <col min="14850" max="14850" width="15.7265625" style="108" customWidth="1"/>
    <col min="14851" max="14851" width="25" style="108" customWidth="1"/>
    <col min="14852" max="14852" width="34.7265625" style="108" customWidth="1"/>
    <col min="14853" max="14853" width="21.453125" style="108" customWidth="1"/>
    <col min="14854" max="14854" width="19" style="108" customWidth="1"/>
    <col min="14855" max="14855" width="17.26953125" style="108" customWidth="1"/>
    <col min="14856" max="14856" width="44" style="108" customWidth="1"/>
    <col min="14857" max="14857" width="17.90625" style="108" customWidth="1"/>
    <col min="14858" max="14858" width="42.453125" style="108" customWidth="1"/>
    <col min="14859" max="15105" width="10.90625" style="108"/>
    <col min="15106" max="15106" width="15.7265625" style="108" customWidth="1"/>
    <col min="15107" max="15107" width="25" style="108" customWidth="1"/>
    <col min="15108" max="15108" width="34.7265625" style="108" customWidth="1"/>
    <col min="15109" max="15109" width="21.453125" style="108" customWidth="1"/>
    <col min="15110" max="15110" width="19" style="108" customWidth="1"/>
    <col min="15111" max="15111" width="17.26953125" style="108" customWidth="1"/>
    <col min="15112" max="15112" width="44" style="108" customWidth="1"/>
    <col min="15113" max="15113" width="17.90625" style="108" customWidth="1"/>
    <col min="15114" max="15114" width="42.453125" style="108" customWidth="1"/>
    <col min="15115" max="15361" width="10.90625" style="108"/>
    <col min="15362" max="15362" width="15.7265625" style="108" customWidth="1"/>
    <col min="15363" max="15363" width="25" style="108" customWidth="1"/>
    <col min="15364" max="15364" width="34.7265625" style="108" customWidth="1"/>
    <col min="15365" max="15365" width="21.453125" style="108" customWidth="1"/>
    <col min="15366" max="15366" width="19" style="108" customWidth="1"/>
    <col min="15367" max="15367" width="17.26953125" style="108" customWidth="1"/>
    <col min="15368" max="15368" width="44" style="108" customWidth="1"/>
    <col min="15369" max="15369" width="17.90625" style="108" customWidth="1"/>
    <col min="15370" max="15370" width="42.453125" style="108" customWidth="1"/>
    <col min="15371" max="15617" width="10.90625" style="108"/>
    <col min="15618" max="15618" width="15.7265625" style="108" customWidth="1"/>
    <col min="15619" max="15619" width="25" style="108" customWidth="1"/>
    <col min="15620" max="15620" width="34.7265625" style="108" customWidth="1"/>
    <col min="15621" max="15621" width="21.453125" style="108" customWidth="1"/>
    <col min="15622" max="15622" width="19" style="108" customWidth="1"/>
    <col min="15623" max="15623" width="17.26953125" style="108" customWidth="1"/>
    <col min="15624" max="15624" width="44" style="108" customWidth="1"/>
    <col min="15625" max="15625" width="17.90625" style="108" customWidth="1"/>
    <col min="15626" max="15626" width="42.453125" style="108" customWidth="1"/>
    <col min="15627" max="15873" width="10.90625" style="108"/>
    <col min="15874" max="15874" width="15.7265625" style="108" customWidth="1"/>
    <col min="15875" max="15875" width="25" style="108" customWidth="1"/>
    <col min="15876" max="15876" width="34.7265625" style="108" customWidth="1"/>
    <col min="15877" max="15877" width="21.453125" style="108" customWidth="1"/>
    <col min="15878" max="15878" width="19" style="108" customWidth="1"/>
    <col min="15879" max="15879" width="17.26953125" style="108" customWidth="1"/>
    <col min="15880" max="15880" width="44" style="108" customWidth="1"/>
    <col min="15881" max="15881" width="17.90625" style="108" customWidth="1"/>
    <col min="15882" max="15882" width="42.453125" style="108" customWidth="1"/>
    <col min="15883" max="16129" width="10.90625" style="108"/>
    <col min="16130" max="16130" width="15.7265625" style="108" customWidth="1"/>
    <col min="16131" max="16131" width="25" style="108" customWidth="1"/>
    <col min="16132" max="16132" width="34.7265625" style="108" customWidth="1"/>
    <col min="16133" max="16133" width="21.453125" style="108" customWidth="1"/>
    <col min="16134" max="16134" width="19" style="108" customWidth="1"/>
    <col min="16135" max="16135" width="17.26953125" style="108" customWidth="1"/>
    <col min="16136" max="16136" width="44" style="108" customWidth="1"/>
    <col min="16137" max="16137" width="17.90625" style="108" customWidth="1"/>
    <col min="16138" max="16138" width="42.453125" style="108" customWidth="1"/>
    <col min="16139" max="16384" width="10.90625" style="108"/>
  </cols>
  <sheetData>
    <row r="8" spans="1:10" x14ac:dyDescent="0.35">
      <c r="A8" s="75" t="s">
        <v>424</v>
      </c>
      <c r="B8" s="75" t="s">
        <v>41</v>
      </c>
      <c r="C8" s="76" t="s">
        <v>425</v>
      </c>
      <c r="D8" s="77" t="s">
        <v>426</v>
      </c>
      <c r="E8" s="76" t="s">
        <v>427</v>
      </c>
      <c r="F8" s="76" t="s">
        <v>428</v>
      </c>
      <c r="G8" s="76" t="s">
        <v>429</v>
      </c>
      <c r="H8" s="76" t="s">
        <v>430</v>
      </c>
      <c r="I8" s="78" t="s">
        <v>133</v>
      </c>
      <c r="J8" s="78" t="s">
        <v>431</v>
      </c>
    </row>
    <row r="9" spans="1:10" ht="89.25" customHeight="1" x14ac:dyDescent="0.35">
      <c r="A9" s="184">
        <v>1</v>
      </c>
      <c r="B9" s="186" t="s">
        <v>385</v>
      </c>
      <c r="C9" s="109" t="s">
        <v>432</v>
      </c>
      <c r="D9" s="110" t="s">
        <v>433</v>
      </c>
      <c r="E9" s="111" t="s">
        <v>434</v>
      </c>
      <c r="F9" s="109" t="s">
        <v>435</v>
      </c>
      <c r="G9" s="109" t="s">
        <v>436</v>
      </c>
      <c r="H9" s="112" t="s">
        <v>437</v>
      </c>
      <c r="I9" s="113"/>
      <c r="J9" s="114"/>
    </row>
    <row r="10" spans="1:10" ht="43.5" customHeight="1" x14ac:dyDescent="0.35">
      <c r="A10" s="184"/>
      <c r="B10" s="186"/>
      <c r="C10" s="172" t="s">
        <v>438</v>
      </c>
      <c r="D10" s="172" t="s">
        <v>439</v>
      </c>
      <c r="E10" s="172" t="s">
        <v>440</v>
      </c>
      <c r="F10" s="182"/>
      <c r="G10" s="182" t="s">
        <v>441</v>
      </c>
      <c r="H10" s="172"/>
      <c r="I10" s="179" t="s">
        <v>442</v>
      </c>
      <c r="J10" s="183"/>
    </row>
    <row r="11" spans="1:10" ht="12.75" hidden="1" customHeight="1" x14ac:dyDescent="0.35">
      <c r="A11" s="184"/>
      <c r="B11" s="186"/>
      <c r="C11" s="172"/>
      <c r="D11" s="172"/>
      <c r="E11" s="172"/>
      <c r="F11" s="182"/>
      <c r="G11" s="182"/>
      <c r="H11" s="172"/>
      <c r="I11" s="179"/>
      <c r="J11" s="183"/>
    </row>
    <row r="12" spans="1:10" ht="27" customHeight="1" x14ac:dyDescent="0.35">
      <c r="A12" s="184"/>
      <c r="B12" s="186"/>
      <c r="C12" s="107" t="s">
        <v>443</v>
      </c>
      <c r="D12" s="80" t="s">
        <v>444</v>
      </c>
      <c r="E12" s="81" t="s">
        <v>445</v>
      </c>
      <c r="F12" s="80" t="s">
        <v>446</v>
      </c>
      <c r="G12" s="124" t="s">
        <v>714</v>
      </c>
      <c r="H12" s="113"/>
      <c r="I12" s="115" t="s">
        <v>447</v>
      </c>
      <c r="J12" s="113" t="s">
        <v>448</v>
      </c>
    </row>
    <row r="13" spans="1:10" ht="32.25" customHeight="1" x14ac:dyDescent="0.35">
      <c r="A13" s="184"/>
      <c r="B13" s="186"/>
      <c r="C13" s="82" t="s">
        <v>449</v>
      </c>
      <c r="D13" s="81" t="s">
        <v>450</v>
      </c>
      <c r="E13" s="83" t="s">
        <v>451</v>
      </c>
      <c r="F13" s="81" t="s">
        <v>452</v>
      </c>
      <c r="G13" s="124" t="s">
        <v>715</v>
      </c>
      <c r="H13" s="113" t="s">
        <v>716</v>
      </c>
      <c r="I13" s="116" t="s">
        <v>453</v>
      </c>
      <c r="J13" s="113" t="s">
        <v>454</v>
      </c>
    </row>
    <row r="14" spans="1:10" ht="26.25" customHeight="1" x14ac:dyDescent="0.35">
      <c r="A14" s="184"/>
      <c r="B14" s="186"/>
      <c r="C14" s="107" t="s">
        <v>455</v>
      </c>
      <c r="D14" s="107" t="s">
        <v>450</v>
      </c>
      <c r="E14" s="81" t="s">
        <v>456</v>
      </c>
      <c r="F14" s="84" t="s">
        <v>457</v>
      </c>
      <c r="G14" s="124" t="s">
        <v>718</v>
      </c>
      <c r="H14" s="113" t="s">
        <v>717</v>
      </c>
      <c r="I14" s="113" t="s">
        <v>458</v>
      </c>
      <c r="J14" s="113" t="s">
        <v>459</v>
      </c>
    </row>
    <row r="15" spans="1:10" ht="30" customHeight="1" x14ac:dyDescent="0.35">
      <c r="A15" s="184"/>
      <c r="B15" s="186"/>
      <c r="C15" s="107" t="s">
        <v>460</v>
      </c>
      <c r="D15" s="81" t="s">
        <v>461</v>
      </c>
      <c r="E15" s="113"/>
      <c r="F15" s="113"/>
      <c r="G15" s="113"/>
      <c r="H15" s="117" t="s">
        <v>462</v>
      </c>
      <c r="I15" s="118"/>
      <c r="J15" s="118"/>
    </row>
    <row r="16" spans="1:10" x14ac:dyDescent="0.35">
      <c r="A16" s="184">
        <v>2</v>
      </c>
      <c r="B16" s="185" t="s">
        <v>385</v>
      </c>
      <c r="C16" s="172" t="s">
        <v>463</v>
      </c>
      <c r="D16" s="172" t="s">
        <v>464</v>
      </c>
      <c r="E16" s="172" t="s">
        <v>465</v>
      </c>
      <c r="F16" s="179"/>
      <c r="G16" s="178" t="s">
        <v>50</v>
      </c>
      <c r="H16" s="172" t="s">
        <v>466</v>
      </c>
      <c r="I16" s="179"/>
      <c r="J16" s="179"/>
    </row>
    <row r="17" spans="1:10" ht="7.5" customHeight="1" x14ac:dyDescent="0.35">
      <c r="A17" s="184"/>
      <c r="B17" s="184"/>
      <c r="C17" s="172"/>
      <c r="D17" s="172"/>
      <c r="E17" s="172"/>
      <c r="F17" s="172"/>
      <c r="G17" s="178"/>
      <c r="H17" s="172"/>
      <c r="I17" s="179"/>
      <c r="J17" s="179"/>
    </row>
    <row r="18" spans="1:10" ht="15.75" customHeight="1" x14ac:dyDescent="0.35">
      <c r="A18" s="184"/>
      <c r="B18" s="184"/>
      <c r="C18" s="172" t="s">
        <v>467</v>
      </c>
      <c r="D18" s="180" t="s">
        <v>468</v>
      </c>
      <c r="E18" s="170" t="s">
        <v>469</v>
      </c>
      <c r="F18" s="170" t="s">
        <v>470</v>
      </c>
      <c r="G18" s="181"/>
      <c r="H18" s="174" t="s">
        <v>471</v>
      </c>
      <c r="I18" s="174"/>
      <c r="J18" s="170" t="s">
        <v>472</v>
      </c>
    </row>
    <row r="19" spans="1:10" ht="42" customHeight="1" x14ac:dyDescent="0.35">
      <c r="A19" s="184"/>
      <c r="B19" s="184"/>
      <c r="C19" s="172"/>
      <c r="D19" s="180"/>
      <c r="E19" s="180"/>
      <c r="F19" s="180"/>
      <c r="G19" s="181"/>
      <c r="H19" s="174"/>
      <c r="I19" s="174"/>
      <c r="J19" s="174"/>
    </row>
    <row r="20" spans="1:10" ht="15.75" customHeight="1" x14ac:dyDescent="0.35">
      <c r="A20" s="184"/>
      <c r="B20" s="184"/>
      <c r="C20" s="172" t="s">
        <v>473</v>
      </c>
      <c r="D20" s="170" t="s">
        <v>474</v>
      </c>
      <c r="E20" s="170" t="s">
        <v>475</v>
      </c>
      <c r="F20" s="171"/>
      <c r="G20" s="165"/>
      <c r="H20" s="172" t="s">
        <v>476</v>
      </c>
      <c r="I20" s="174"/>
      <c r="J20" s="118"/>
    </row>
    <row r="21" spans="1:10" x14ac:dyDescent="0.35">
      <c r="A21" s="184"/>
      <c r="B21" s="184"/>
      <c r="C21" s="172"/>
      <c r="D21" s="170"/>
      <c r="E21" s="170"/>
      <c r="F21" s="170"/>
      <c r="G21" s="165"/>
      <c r="H21" s="172"/>
      <c r="I21" s="174"/>
      <c r="J21" s="119"/>
    </row>
    <row r="22" spans="1:10" ht="15.75" customHeight="1" x14ac:dyDescent="0.35">
      <c r="A22" s="184"/>
      <c r="B22" s="184"/>
      <c r="C22" s="172" t="s">
        <v>477</v>
      </c>
      <c r="D22" s="170" t="s">
        <v>478</v>
      </c>
      <c r="E22" s="169" t="s">
        <v>479</v>
      </c>
      <c r="F22" s="171"/>
      <c r="G22" s="171"/>
      <c r="H22" s="169"/>
      <c r="I22" s="174"/>
      <c r="J22" s="118"/>
    </row>
    <row r="23" spans="1:10" ht="8.25" customHeight="1" x14ac:dyDescent="0.35">
      <c r="A23" s="184"/>
      <c r="B23" s="184"/>
      <c r="C23" s="172"/>
      <c r="D23" s="170"/>
      <c r="E23" s="170"/>
      <c r="F23" s="170"/>
      <c r="G23" s="170"/>
      <c r="H23" s="170"/>
      <c r="I23" s="170"/>
      <c r="J23" s="119"/>
    </row>
    <row r="24" spans="1:10" x14ac:dyDescent="0.35">
      <c r="A24" s="184"/>
      <c r="B24" s="184"/>
      <c r="C24" s="172" t="s">
        <v>480</v>
      </c>
      <c r="D24" s="165"/>
      <c r="E24" s="176" t="s">
        <v>481</v>
      </c>
      <c r="F24" s="177"/>
      <c r="G24" s="176" t="s">
        <v>482</v>
      </c>
      <c r="H24" s="172" t="s">
        <v>483</v>
      </c>
      <c r="I24" s="171"/>
      <c r="J24" s="120"/>
    </row>
    <row r="25" spans="1:10" ht="7.5" customHeight="1" x14ac:dyDescent="0.35">
      <c r="A25" s="184"/>
      <c r="B25" s="184"/>
      <c r="C25" s="172"/>
      <c r="D25" s="165"/>
      <c r="E25" s="165"/>
      <c r="F25" s="165"/>
      <c r="G25" s="165"/>
      <c r="H25" s="172"/>
      <c r="I25" s="171"/>
      <c r="J25" s="121" t="s">
        <v>484</v>
      </c>
    </row>
    <row r="26" spans="1:10" ht="15.75" customHeight="1" x14ac:dyDescent="0.35">
      <c r="A26" s="184"/>
      <c r="B26" s="184"/>
      <c r="C26" s="172" t="s">
        <v>485</v>
      </c>
      <c r="D26" s="174"/>
      <c r="E26" s="170" t="s">
        <v>486</v>
      </c>
      <c r="F26" s="175" t="s">
        <v>487</v>
      </c>
      <c r="G26" s="168" t="s">
        <v>488</v>
      </c>
      <c r="H26" s="172" t="s">
        <v>489</v>
      </c>
      <c r="I26" s="171"/>
      <c r="J26" s="171"/>
    </row>
    <row r="27" spans="1:10" ht="7.5" customHeight="1" x14ac:dyDescent="0.35">
      <c r="A27" s="184"/>
      <c r="B27" s="184"/>
      <c r="C27" s="172"/>
      <c r="D27" s="174"/>
      <c r="E27" s="174"/>
      <c r="F27" s="175"/>
      <c r="G27" s="168"/>
      <c r="H27" s="172"/>
      <c r="I27" s="171"/>
      <c r="J27" s="171"/>
    </row>
    <row r="28" spans="1:10" x14ac:dyDescent="0.35">
      <c r="A28" s="184"/>
      <c r="B28" s="184"/>
      <c r="C28" s="172" t="s">
        <v>490</v>
      </c>
      <c r="D28" s="172" t="s">
        <v>491</v>
      </c>
      <c r="E28" s="165"/>
      <c r="F28" s="165"/>
      <c r="G28" s="173" t="s">
        <v>614</v>
      </c>
      <c r="H28" s="172" t="s">
        <v>492</v>
      </c>
      <c r="I28" s="165"/>
      <c r="J28" s="165"/>
    </row>
    <row r="29" spans="1:10" ht="11" customHeight="1" x14ac:dyDescent="0.35">
      <c r="A29" s="184"/>
      <c r="B29" s="184"/>
      <c r="C29" s="172"/>
      <c r="D29" s="172"/>
      <c r="E29" s="165"/>
      <c r="F29" s="165"/>
      <c r="G29" s="173"/>
      <c r="H29" s="172"/>
      <c r="I29" s="165"/>
      <c r="J29" s="165"/>
    </row>
    <row r="30" spans="1:10" x14ac:dyDescent="0.35">
      <c r="A30" s="184"/>
      <c r="B30" s="184"/>
      <c r="C30" s="122" t="s">
        <v>493</v>
      </c>
      <c r="D30" s="123"/>
      <c r="E30" s="123"/>
      <c r="F30" s="123"/>
      <c r="G30" s="123"/>
      <c r="H30" s="123"/>
      <c r="I30" s="123"/>
      <c r="J30" s="123"/>
    </row>
    <row r="31" spans="1:10" x14ac:dyDescent="0.35">
      <c r="A31" s="184"/>
      <c r="B31" s="184"/>
      <c r="C31" s="122" t="s">
        <v>494</v>
      </c>
      <c r="D31" s="123"/>
      <c r="E31" s="123"/>
      <c r="F31" s="123"/>
      <c r="G31" s="123"/>
      <c r="H31" s="123"/>
      <c r="I31" s="123"/>
      <c r="J31" s="123"/>
    </row>
    <row r="32" spans="1:10" x14ac:dyDescent="0.35">
      <c r="A32" s="165">
        <v>3</v>
      </c>
      <c r="B32" s="165" t="s">
        <v>385</v>
      </c>
      <c r="C32" s="166" t="s">
        <v>495</v>
      </c>
      <c r="D32" s="166" t="s">
        <v>496</v>
      </c>
      <c r="E32" s="165"/>
      <c r="F32" s="165"/>
      <c r="G32" s="166" t="s">
        <v>719</v>
      </c>
      <c r="H32" s="167" t="s">
        <v>497</v>
      </c>
      <c r="I32" s="165" t="s">
        <v>498</v>
      </c>
      <c r="J32" s="165"/>
    </row>
    <row r="33" spans="1:10" x14ac:dyDescent="0.35">
      <c r="A33" s="165"/>
      <c r="B33" s="165"/>
      <c r="C33" s="165"/>
      <c r="D33" s="166"/>
      <c r="E33" s="165"/>
      <c r="F33" s="165"/>
      <c r="G33" s="165"/>
      <c r="H33" s="165"/>
      <c r="I33" s="165"/>
      <c r="J33" s="165"/>
    </row>
    <row r="34" spans="1:10" x14ac:dyDescent="0.35">
      <c r="A34" s="165"/>
      <c r="B34" s="165"/>
      <c r="C34" s="166" t="s">
        <v>499</v>
      </c>
      <c r="D34" s="166" t="s">
        <v>500</v>
      </c>
      <c r="E34" s="166" t="s">
        <v>501</v>
      </c>
      <c r="F34" s="165"/>
      <c r="G34" s="165"/>
      <c r="H34" s="166" t="s">
        <v>502</v>
      </c>
      <c r="I34" s="165"/>
      <c r="J34" s="165"/>
    </row>
    <row r="35" spans="1:10" x14ac:dyDescent="0.35">
      <c r="A35" s="165"/>
      <c r="B35" s="165"/>
      <c r="C35" s="165"/>
      <c r="D35" s="166"/>
      <c r="E35" s="166"/>
      <c r="F35" s="166"/>
      <c r="G35" s="166"/>
      <c r="H35" s="166"/>
      <c r="I35" s="166"/>
      <c r="J35" s="166"/>
    </row>
    <row r="37" spans="1:10" x14ac:dyDescent="0.35">
      <c r="C37" s="108" t="s">
        <v>503</v>
      </c>
    </row>
    <row r="38" spans="1:10" x14ac:dyDescent="0.35">
      <c r="C38" s="108" t="s">
        <v>504</v>
      </c>
    </row>
    <row r="42" spans="1:10" x14ac:dyDescent="0.35">
      <c r="B42" s="108" t="s">
        <v>505</v>
      </c>
    </row>
  </sheetData>
  <sheetProtection selectLockedCells="1" selectUnlockedCells="1"/>
  <mergeCells count="83">
    <mergeCell ref="G10:G11"/>
    <mergeCell ref="H10:H11"/>
    <mergeCell ref="I10:I11"/>
    <mergeCell ref="J10:J11"/>
    <mergeCell ref="A16:A31"/>
    <mergeCell ref="B16:B31"/>
    <mergeCell ref="C16:C17"/>
    <mergeCell ref="D16:D17"/>
    <mergeCell ref="E16:E17"/>
    <mergeCell ref="F16:F17"/>
    <mergeCell ref="A9:A15"/>
    <mergeCell ref="B9:B15"/>
    <mergeCell ref="C10:C11"/>
    <mergeCell ref="D10:D11"/>
    <mergeCell ref="E10:E11"/>
    <mergeCell ref="F10:F11"/>
    <mergeCell ref="G16:G17"/>
    <mergeCell ref="H16:H17"/>
    <mergeCell ref="I16:I17"/>
    <mergeCell ref="J16:J17"/>
    <mergeCell ref="C18:C19"/>
    <mergeCell ref="D18:D19"/>
    <mergeCell ref="E18:E19"/>
    <mergeCell ref="F18:F19"/>
    <mergeCell ref="G18:G19"/>
    <mergeCell ref="H18:H19"/>
    <mergeCell ref="I18:I19"/>
    <mergeCell ref="J18:J19"/>
    <mergeCell ref="C20:C21"/>
    <mergeCell ref="D20:D21"/>
    <mergeCell ref="E20:E21"/>
    <mergeCell ref="F20:F21"/>
    <mergeCell ref="G20:G21"/>
    <mergeCell ref="H20:H21"/>
    <mergeCell ref="I20:I21"/>
    <mergeCell ref="H26:H27"/>
    <mergeCell ref="I22:I23"/>
    <mergeCell ref="C24:C25"/>
    <mergeCell ref="D24:D25"/>
    <mergeCell ref="E24:E25"/>
    <mergeCell ref="F24:F25"/>
    <mergeCell ref="G24:G25"/>
    <mergeCell ref="H24:H25"/>
    <mergeCell ref="I24:I25"/>
    <mergeCell ref="C22:C23"/>
    <mergeCell ref="D22:D23"/>
    <mergeCell ref="E22:E23"/>
    <mergeCell ref="F22:F23"/>
    <mergeCell ref="G22:G23"/>
    <mergeCell ref="H22:H23"/>
    <mergeCell ref="F32:F33"/>
    <mergeCell ref="I26:I27"/>
    <mergeCell ref="J26:J27"/>
    <mergeCell ref="C28:C29"/>
    <mergeCell ref="D28:D29"/>
    <mergeCell ref="E28:E29"/>
    <mergeCell ref="F28:F29"/>
    <mergeCell ref="G28:G29"/>
    <mergeCell ref="H28:H29"/>
    <mergeCell ref="I28:I29"/>
    <mergeCell ref="J28:J29"/>
    <mergeCell ref="C26:C27"/>
    <mergeCell ref="D26:D27"/>
    <mergeCell ref="E26:E27"/>
    <mergeCell ref="F26:F27"/>
    <mergeCell ref="G26:G27"/>
    <mergeCell ref="A32:A35"/>
    <mergeCell ref="B32:B35"/>
    <mergeCell ref="C32:C33"/>
    <mergeCell ref="D32:D33"/>
    <mergeCell ref="E32:E33"/>
    <mergeCell ref="C34:C35"/>
    <mergeCell ref="D34:D35"/>
    <mergeCell ref="E34:E35"/>
    <mergeCell ref="F34:F35"/>
    <mergeCell ref="G34:G35"/>
    <mergeCell ref="I34:I35"/>
    <mergeCell ref="J34:J35"/>
    <mergeCell ref="G32:G33"/>
    <mergeCell ref="H32:H33"/>
    <mergeCell ref="I32:I33"/>
    <mergeCell ref="J32:J33"/>
    <mergeCell ref="H34:H35"/>
  </mergeCells>
  <pageMargins left="0.7" right="0.7" top="0.75" bottom="0.75" header="0.51180555555555551" footer="0.51180555555555551"/>
  <pageSetup scale="45"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6C23-554E-4DE7-8983-480456E6AE87}">
  <dimension ref="A1:R35"/>
  <sheetViews>
    <sheetView topLeftCell="A4" zoomScale="90" zoomScaleNormal="90" workbookViewId="0">
      <selection activeCell="B13" sqref="B13"/>
    </sheetView>
  </sheetViews>
  <sheetFormatPr baseColWidth="10" defaultRowHeight="13" x14ac:dyDescent="0.3"/>
  <cols>
    <col min="1" max="1" width="6" style="29" customWidth="1"/>
    <col min="2" max="2" width="49.453125" style="29" bestFit="1" customWidth="1"/>
    <col min="3" max="3" width="9.7265625" style="22" customWidth="1"/>
    <col min="4" max="4" width="45.54296875" style="39" bestFit="1" customWidth="1"/>
    <col min="5" max="5" width="91" style="29" bestFit="1" customWidth="1"/>
    <col min="6" max="7" width="10.90625" style="29"/>
    <col min="8" max="8" width="22.453125" style="29" customWidth="1"/>
    <col min="9" max="9" width="12.7265625" style="22" customWidth="1"/>
    <col min="10" max="10" width="12.1796875" style="22" customWidth="1"/>
    <col min="11" max="11" width="9.453125" style="22" customWidth="1"/>
    <col min="12" max="12" width="15.1796875" style="22" customWidth="1"/>
    <col min="13" max="14" width="10" style="22" customWidth="1"/>
    <col min="15" max="15" width="11.54296875" style="22" customWidth="1"/>
    <col min="16" max="16" width="12" style="22" customWidth="1"/>
    <col min="17" max="17" width="15.1796875" style="22" customWidth="1"/>
    <col min="18" max="18" width="16.26953125" style="29" customWidth="1"/>
    <col min="19" max="16384" width="10.90625" style="29"/>
  </cols>
  <sheetData>
    <row r="1" spans="1:18" x14ac:dyDescent="0.3">
      <c r="A1" s="27" t="s">
        <v>0</v>
      </c>
      <c r="B1" s="28" t="s">
        <v>41</v>
      </c>
      <c r="C1" s="28" t="s">
        <v>42</v>
      </c>
      <c r="D1" s="28" t="s">
        <v>133</v>
      </c>
      <c r="E1" s="28" t="s">
        <v>43</v>
      </c>
      <c r="H1" s="40" t="s">
        <v>200</v>
      </c>
    </row>
    <row r="2" spans="1:18" x14ac:dyDescent="0.3">
      <c r="B2" s="29" t="s">
        <v>201</v>
      </c>
      <c r="C2" s="30">
        <v>10</v>
      </c>
      <c r="D2" s="32"/>
      <c r="H2" s="41" t="s">
        <v>202</v>
      </c>
      <c r="I2" s="42" t="s">
        <v>203</v>
      </c>
      <c r="J2" s="42" t="s">
        <v>204</v>
      </c>
      <c r="K2" s="42" t="s">
        <v>205</v>
      </c>
      <c r="L2" s="42" t="s">
        <v>206</v>
      </c>
      <c r="M2" s="42" t="s">
        <v>207</v>
      </c>
      <c r="N2" s="42" t="s">
        <v>208</v>
      </c>
      <c r="O2" s="42" t="s">
        <v>209</v>
      </c>
      <c r="P2" s="43" t="s">
        <v>204</v>
      </c>
      <c r="Q2" s="43" t="s">
        <v>206</v>
      </c>
    </row>
    <row r="3" spans="1:18" x14ac:dyDescent="0.3">
      <c r="B3" s="29" t="s">
        <v>210</v>
      </c>
      <c r="C3" s="30">
        <v>10</v>
      </c>
      <c r="D3" s="32"/>
      <c r="E3" s="33" t="s">
        <v>211</v>
      </c>
      <c r="H3" s="41" t="s">
        <v>212</v>
      </c>
      <c r="I3" s="44" t="s">
        <v>213</v>
      </c>
      <c r="J3" s="44" t="s">
        <v>214</v>
      </c>
      <c r="K3" s="44" t="s">
        <v>215</v>
      </c>
      <c r="L3" s="44" t="s">
        <v>216</v>
      </c>
      <c r="M3" s="44" t="s">
        <v>217</v>
      </c>
      <c r="N3" s="44" t="s">
        <v>218</v>
      </c>
      <c r="O3" s="44"/>
      <c r="P3" s="44" t="s">
        <v>214</v>
      </c>
      <c r="Q3" s="44" t="s">
        <v>216</v>
      </c>
    </row>
    <row r="4" spans="1:18" x14ac:dyDescent="0.3">
      <c r="B4" s="29" t="s">
        <v>219</v>
      </c>
      <c r="C4" s="30"/>
      <c r="D4" s="32"/>
      <c r="E4" s="33" t="s">
        <v>220</v>
      </c>
      <c r="F4" s="33"/>
      <c r="H4" s="41" t="s">
        <v>221</v>
      </c>
      <c r="I4" s="44" t="s">
        <v>222</v>
      </c>
      <c r="J4" s="44" t="s">
        <v>223</v>
      </c>
      <c r="K4" s="44" t="s">
        <v>223</v>
      </c>
      <c r="L4" s="44" t="s">
        <v>222</v>
      </c>
      <c r="M4" s="44" t="s">
        <v>224</v>
      </c>
      <c r="N4" s="44" t="s">
        <v>222</v>
      </c>
      <c r="O4" s="44" t="s">
        <v>222</v>
      </c>
      <c r="P4" s="44" t="s">
        <v>223</v>
      </c>
      <c r="Q4" s="44" t="s">
        <v>225</v>
      </c>
    </row>
    <row r="5" spans="1:18" x14ac:dyDescent="0.3">
      <c r="B5" s="29" t="s">
        <v>226</v>
      </c>
      <c r="C5" s="30" t="s">
        <v>50</v>
      </c>
      <c r="D5" s="32"/>
      <c r="E5" s="29" t="s">
        <v>227</v>
      </c>
      <c r="H5" s="41" t="s">
        <v>228</v>
      </c>
      <c r="I5" s="45" t="s">
        <v>229</v>
      </c>
      <c r="J5" s="45" t="s">
        <v>230</v>
      </c>
      <c r="K5" s="45" t="s">
        <v>231</v>
      </c>
      <c r="L5" s="45" t="s">
        <v>232</v>
      </c>
      <c r="M5" s="45" t="s">
        <v>233</v>
      </c>
      <c r="N5" s="45" t="s">
        <v>234</v>
      </c>
      <c r="O5" s="45" t="s">
        <v>235</v>
      </c>
      <c r="P5" s="45" t="s">
        <v>236</v>
      </c>
      <c r="Q5" s="45" t="s">
        <v>237</v>
      </c>
      <c r="R5" s="29" t="s">
        <v>0</v>
      </c>
    </row>
    <row r="6" spans="1:18" x14ac:dyDescent="0.3">
      <c r="B6" s="29" t="s">
        <v>238</v>
      </c>
      <c r="C6" s="30" t="s">
        <v>50</v>
      </c>
      <c r="D6" s="32"/>
    </row>
    <row r="7" spans="1:18" x14ac:dyDescent="0.3">
      <c r="B7" s="46" t="s">
        <v>239</v>
      </c>
      <c r="C7" s="47">
        <v>13</v>
      </c>
      <c r="D7" s="32" t="s">
        <v>240</v>
      </c>
      <c r="E7" s="29" t="s">
        <v>241</v>
      </c>
      <c r="H7" s="28" t="s">
        <v>242</v>
      </c>
      <c r="I7" s="22">
        <f>COUNTA(I8:I33)</f>
        <v>11</v>
      </c>
      <c r="J7" s="22">
        <f t="shared" ref="J7:Q7" si="0">COUNTA(J8:J33)</f>
        <v>13</v>
      </c>
      <c r="K7" s="22">
        <f t="shared" si="0"/>
        <v>13</v>
      </c>
      <c r="L7" s="22">
        <f t="shared" si="0"/>
        <v>5</v>
      </c>
      <c r="M7" s="22">
        <f t="shared" si="0"/>
        <v>11</v>
      </c>
      <c r="N7" s="22">
        <f t="shared" si="0"/>
        <v>9</v>
      </c>
      <c r="O7" s="22">
        <f t="shared" si="0"/>
        <v>8</v>
      </c>
      <c r="P7" s="22">
        <f t="shared" si="0"/>
        <v>9</v>
      </c>
      <c r="Q7" s="22">
        <f t="shared" si="0"/>
        <v>6</v>
      </c>
    </row>
    <row r="8" spans="1:18" x14ac:dyDescent="0.3">
      <c r="B8" s="46" t="s">
        <v>243</v>
      </c>
      <c r="C8" s="47" t="s">
        <v>50</v>
      </c>
      <c r="D8" s="32" t="s">
        <v>244</v>
      </c>
      <c r="E8" s="29" t="s">
        <v>245</v>
      </c>
      <c r="H8" s="41" t="s">
        <v>246</v>
      </c>
      <c r="I8" s="44" t="s">
        <v>247</v>
      </c>
      <c r="J8" s="44" t="s">
        <v>247</v>
      </c>
      <c r="K8" s="48" t="s">
        <v>247</v>
      </c>
      <c r="L8" s="44"/>
      <c r="M8" s="44"/>
      <c r="N8" s="44" t="s">
        <v>247</v>
      </c>
      <c r="O8" s="44" t="s">
        <v>247</v>
      </c>
      <c r="P8" s="44" t="s">
        <v>247</v>
      </c>
      <c r="Q8" s="44" t="s">
        <v>247</v>
      </c>
    </row>
    <row r="9" spans="1:18" x14ac:dyDescent="0.3">
      <c r="B9" s="46" t="s">
        <v>248</v>
      </c>
      <c r="C9" s="47">
        <v>5</v>
      </c>
      <c r="D9" s="32" t="s">
        <v>249</v>
      </c>
      <c r="E9" s="29" t="s">
        <v>250</v>
      </c>
      <c r="H9" s="41" t="s">
        <v>238</v>
      </c>
      <c r="I9" s="44" t="s">
        <v>247</v>
      </c>
      <c r="J9" s="44" t="s">
        <v>247</v>
      </c>
      <c r="K9" s="48" t="s">
        <v>247</v>
      </c>
      <c r="L9" s="44" t="s">
        <v>247</v>
      </c>
      <c r="M9" s="44" t="s">
        <v>247</v>
      </c>
      <c r="N9" s="44" t="s">
        <v>247</v>
      </c>
      <c r="O9" s="44" t="s">
        <v>247</v>
      </c>
      <c r="P9" s="44"/>
      <c r="Q9" s="44"/>
    </row>
    <row r="10" spans="1:18" x14ac:dyDescent="0.3">
      <c r="B10" s="29" t="s">
        <v>251</v>
      </c>
      <c r="C10" s="30" t="s">
        <v>50</v>
      </c>
      <c r="D10" s="32"/>
      <c r="E10" s="29" t="s">
        <v>252</v>
      </c>
      <c r="H10" s="41" t="s">
        <v>253</v>
      </c>
      <c r="I10" s="44" t="s">
        <v>247</v>
      </c>
      <c r="J10" s="44"/>
      <c r="K10" s="44"/>
      <c r="L10" s="44"/>
      <c r="M10" s="44" t="s">
        <v>247</v>
      </c>
      <c r="N10" s="44" t="s">
        <v>247</v>
      </c>
      <c r="O10" s="44"/>
      <c r="P10" s="44"/>
      <c r="Q10" s="44"/>
    </row>
    <row r="11" spans="1:18" x14ac:dyDescent="0.3">
      <c r="B11" s="46" t="s">
        <v>254</v>
      </c>
      <c r="C11" s="47">
        <v>15</v>
      </c>
      <c r="D11" s="32" t="s">
        <v>255</v>
      </c>
      <c r="E11" s="29" t="s">
        <v>256</v>
      </c>
      <c r="H11" s="41" t="s">
        <v>257</v>
      </c>
      <c r="I11" s="44" t="s">
        <v>247</v>
      </c>
      <c r="J11" s="44" t="s">
        <v>247</v>
      </c>
      <c r="K11" s="44"/>
      <c r="L11" s="44"/>
      <c r="M11" s="44"/>
      <c r="N11" s="44"/>
      <c r="O11" s="44"/>
      <c r="P11" s="44"/>
      <c r="Q11" s="44"/>
    </row>
    <row r="12" spans="1:18" x14ac:dyDescent="0.3">
      <c r="B12" s="29" t="s">
        <v>258</v>
      </c>
      <c r="C12" s="30" t="s">
        <v>50</v>
      </c>
      <c r="D12" s="32"/>
      <c r="H12" s="41" t="s">
        <v>259</v>
      </c>
      <c r="I12" s="44" t="s">
        <v>247</v>
      </c>
      <c r="J12" s="44"/>
      <c r="K12" s="48" t="s">
        <v>247</v>
      </c>
      <c r="L12" s="44"/>
      <c r="M12" s="44" t="s">
        <v>247</v>
      </c>
      <c r="N12" s="44" t="s">
        <v>247</v>
      </c>
      <c r="O12" s="44" t="s">
        <v>247</v>
      </c>
      <c r="P12" s="44"/>
      <c r="Q12" s="44"/>
    </row>
    <row r="13" spans="1:18" x14ac:dyDescent="0.3">
      <c r="B13" s="46" t="s">
        <v>260</v>
      </c>
      <c r="C13" s="47">
        <v>9</v>
      </c>
      <c r="D13" s="32" t="s">
        <v>261</v>
      </c>
      <c r="E13" s="29" t="s">
        <v>262</v>
      </c>
      <c r="H13" s="41" t="s">
        <v>263</v>
      </c>
      <c r="I13" s="44" t="s">
        <v>247</v>
      </c>
      <c r="J13" s="44" t="s">
        <v>247</v>
      </c>
      <c r="K13" s="48" t="s">
        <v>247</v>
      </c>
      <c r="L13" s="44" t="s">
        <v>247</v>
      </c>
      <c r="M13" s="44" t="s">
        <v>247</v>
      </c>
      <c r="N13" s="44" t="s">
        <v>247</v>
      </c>
      <c r="O13" s="44" t="s">
        <v>247</v>
      </c>
      <c r="P13" s="44"/>
      <c r="Q13" s="44"/>
    </row>
    <row r="14" spans="1:18" x14ac:dyDescent="0.3">
      <c r="B14" s="46" t="s">
        <v>264</v>
      </c>
      <c r="C14" s="47">
        <v>13</v>
      </c>
      <c r="D14" s="39" t="s">
        <v>265</v>
      </c>
      <c r="E14" s="29" t="s">
        <v>266</v>
      </c>
      <c r="H14" s="41" t="s">
        <v>267</v>
      </c>
      <c r="I14" s="44" t="s">
        <v>247</v>
      </c>
      <c r="J14" s="44" t="s">
        <v>247</v>
      </c>
      <c r="K14" s="48" t="s">
        <v>247</v>
      </c>
      <c r="L14" s="44"/>
      <c r="M14" s="44" t="s">
        <v>247</v>
      </c>
      <c r="N14" s="44" t="s">
        <v>247</v>
      </c>
      <c r="O14" s="44"/>
      <c r="P14" s="44"/>
      <c r="Q14" s="44"/>
    </row>
    <row r="15" spans="1:18" x14ac:dyDescent="0.3">
      <c r="B15" s="29" t="s">
        <v>268</v>
      </c>
      <c r="C15" s="30" t="s">
        <v>269</v>
      </c>
      <c r="D15" s="32"/>
      <c r="H15" s="41" t="s">
        <v>270</v>
      </c>
      <c r="I15" s="44" t="s">
        <v>247</v>
      </c>
      <c r="J15" s="44" t="s">
        <v>247</v>
      </c>
      <c r="K15" s="48" t="s">
        <v>247</v>
      </c>
      <c r="L15" s="44" t="s">
        <v>247</v>
      </c>
      <c r="M15" s="44" t="s">
        <v>247</v>
      </c>
      <c r="N15" s="44"/>
      <c r="O15" s="44" t="s">
        <v>247</v>
      </c>
      <c r="P15" s="44"/>
      <c r="Q15" s="44"/>
    </row>
    <row r="16" spans="1:18" x14ac:dyDescent="0.3">
      <c r="B16" s="29" t="s">
        <v>271</v>
      </c>
      <c r="C16" s="30" t="s">
        <v>269</v>
      </c>
      <c r="D16" s="32"/>
      <c r="H16" s="41" t="s">
        <v>272</v>
      </c>
      <c r="I16" s="44" t="s">
        <v>247</v>
      </c>
      <c r="J16" s="44" t="s">
        <v>247</v>
      </c>
      <c r="K16" s="48" t="s">
        <v>247</v>
      </c>
      <c r="L16" s="44" t="s">
        <v>247</v>
      </c>
      <c r="M16" s="44" t="s">
        <v>247</v>
      </c>
      <c r="N16" s="44" t="s">
        <v>247</v>
      </c>
      <c r="O16" s="44" t="s">
        <v>247</v>
      </c>
      <c r="P16" s="44"/>
      <c r="Q16" s="44"/>
    </row>
    <row r="17" spans="2:17" x14ac:dyDescent="0.3">
      <c r="B17" s="29" t="s">
        <v>273</v>
      </c>
      <c r="C17" s="30"/>
      <c r="E17" s="29" t="s">
        <v>274</v>
      </c>
      <c r="H17" s="41" t="s">
        <v>275</v>
      </c>
      <c r="I17" s="44" t="s">
        <v>247</v>
      </c>
      <c r="J17" s="44" t="s">
        <v>247</v>
      </c>
      <c r="K17" s="48" t="s">
        <v>247</v>
      </c>
      <c r="L17" s="44" t="s">
        <v>247</v>
      </c>
      <c r="M17" s="44" t="s">
        <v>247</v>
      </c>
      <c r="N17" s="44" t="s">
        <v>247</v>
      </c>
      <c r="O17" s="44" t="s">
        <v>247</v>
      </c>
      <c r="P17" s="44"/>
      <c r="Q17" s="44"/>
    </row>
    <row r="18" spans="2:17" x14ac:dyDescent="0.3">
      <c r="B18" s="29" t="s">
        <v>276</v>
      </c>
      <c r="C18" s="30" t="s">
        <v>50</v>
      </c>
      <c r="H18" s="41" t="s">
        <v>277</v>
      </c>
      <c r="I18" s="44" t="s">
        <v>247</v>
      </c>
      <c r="J18" s="44" t="s">
        <v>247</v>
      </c>
      <c r="K18" s="48" t="s">
        <v>247</v>
      </c>
      <c r="L18" s="44"/>
      <c r="M18" s="44" t="s">
        <v>247</v>
      </c>
      <c r="N18" s="44"/>
      <c r="O18" s="44" t="s">
        <v>247</v>
      </c>
      <c r="P18" s="44"/>
      <c r="Q18" s="44"/>
    </row>
    <row r="19" spans="2:17" x14ac:dyDescent="0.3">
      <c r="B19" s="29" t="s">
        <v>278</v>
      </c>
      <c r="C19" s="30" t="s">
        <v>50</v>
      </c>
      <c r="E19" s="29" t="s">
        <v>279</v>
      </c>
      <c r="H19" s="41" t="s">
        <v>280</v>
      </c>
      <c r="I19" s="44"/>
      <c r="J19" s="44" t="s">
        <v>247</v>
      </c>
      <c r="K19" s="44"/>
      <c r="L19" s="44"/>
      <c r="M19" s="44"/>
      <c r="N19" s="44"/>
      <c r="O19" s="44"/>
      <c r="P19" s="44"/>
      <c r="Q19" s="44"/>
    </row>
    <row r="20" spans="2:17" x14ac:dyDescent="0.3">
      <c r="B20" s="29" t="s">
        <v>281</v>
      </c>
      <c r="C20" s="30"/>
      <c r="E20" s="29" t="s">
        <v>282</v>
      </c>
      <c r="H20" s="41" t="s">
        <v>283</v>
      </c>
      <c r="I20" s="44"/>
      <c r="J20" s="44" t="s">
        <v>247</v>
      </c>
      <c r="K20" s="48" t="s">
        <v>247</v>
      </c>
      <c r="L20" s="44"/>
      <c r="M20" s="44" t="s">
        <v>247</v>
      </c>
      <c r="N20" s="44"/>
      <c r="O20" s="44"/>
      <c r="P20" s="44"/>
      <c r="Q20" s="44"/>
    </row>
    <row r="21" spans="2:17" x14ac:dyDescent="0.3">
      <c r="B21" s="29" t="s">
        <v>284</v>
      </c>
      <c r="C21" s="30"/>
      <c r="H21" s="41" t="s">
        <v>285</v>
      </c>
      <c r="I21" s="44"/>
      <c r="J21" s="44" t="s">
        <v>247</v>
      </c>
      <c r="K21" s="44" t="s">
        <v>247</v>
      </c>
      <c r="L21" s="44"/>
      <c r="M21" s="44"/>
      <c r="N21" s="44"/>
      <c r="O21" s="44"/>
      <c r="P21" s="44"/>
      <c r="Q21" s="44"/>
    </row>
    <row r="22" spans="2:17" x14ac:dyDescent="0.3">
      <c r="B22" s="29" t="s">
        <v>286</v>
      </c>
      <c r="C22" s="30"/>
      <c r="H22" s="41" t="s">
        <v>287</v>
      </c>
      <c r="I22" s="44"/>
      <c r="J22" s="44" t="s">
        <v>247</v>
      </c>
      <c r="K22" s="44"/>
      <c r="L22" s="44"/>
      <c r="M22" s="44"/>
      <c r="N22" s="44" t="s">
        <v>247</v>
      </c>
      <c r="O22" s="44"/>
      <c r="P22" s="44"/>
      <c r="Q22" s="44"/>
    </row>
    <row r="23" spans="2:17" x14ac:dyDescent="0.3">
      <c r="B23" s="29" t="s">
        <v>288</v>
      </c>
      <c r="C23" s="30"/>
      <c r="H23" s="41" t="s">
        <v>289</v>
      </c>
      <c r="I23" s="44"/>
      <c r="J23" s="44"/>
      <c r="K23" s="48" t="s">
        <v>247</v>
      </c>
      <c r="L23" s="44"/>
      <c r="M23" s="44"/>
      <c r="N23" s="44"/>
      <c r="O23" s="44"/>
      <c r="P23" s="44"/>
      <c r="Q23" s="44"/>
    </row>
    <row r="24" spans="2:17" x14ac:dyDescent="0.3">
      <c r="B24" s="29" t="s">
        <v>290</v>
      </c>
      <c r="C24" s="30"/>
      <c r="H24" s="41" t="s">
        <v>291</v>
      </c>
      <c r="I24" s="44"/>
      <c r="J24" s="44"/>
      <c r="K24" s="44" t="s">
        <v>247</v>
      </c>
      <c r="L24" s="44"/>
      <c r="M24" s="44"/>
      <c r="N24" s="44"/>
      <c r="O24" s="44"/>
      <c r="P24" s="44"/>
      <c r="Q24" s="44"/>
    </row>
    <row r="25" spans="2:17" x14ac:dyDescent="0.3">
      <c r="B25" s="29" t="s">
        <v>292</v>
      </c>
      <c r="C25" s="30"/>
      <c r="H25" s="41" t="s">
        <v>293</v>
      </c>
      <c r="I25" s="44"/>
      <c r="J25" s="44"/>
      <c r="K25" s="44"/>
      <c r="L25" s="44"/>
      <c r="M25" s="44" t="s">
        <v>247</v>
      </c>
      <c r="N25" s="44"/>
      <c r="O25" s="44"/>
      <c r="P25" s="44"/>
      <c r="Q25" s="44"/>
    </row>
    <row r="26" spans="2:17" x14ac:dyDescent="0.3">
      <c r="B26" s="29" t="s">
        <v>294</v>
      </c>
      <c r="C26" s="30">
        <v>6</v>
      </c>
      <c r="D26" s="39" t="s">
        <v>295</v>
      </c>
      <c r="E26" s="29" t="s">
        <v>296</v>
      </c>
      <c r="H26" s="41" t="s">
        <v>297</v>
      </c>
      <c r="I26" s="44"/>
      <c r="J26" s="44"/>
      <c r="K26" s="44"/>
      <c r="L26" s="44"/>
      <c r="M26" s="44"/>
      <c r="N26" s="44"/>
      <c r="O26" s="44"/>
      <c r="P26" s="44" t="s">
        <v>247</v>
      </c>
      <c r="Q26" s="44"/>
    </row>
    <row r="27" spans="2:17" x14ac:dyDescent="0.3">
      <c r="B27" s="29" t="s">
        <v>298</v>
      </c>
      <c r="C27" s="30"/>
      <c r="H27" s="41" t="s">
        <v>299</v>
      </c>
      <c r="I27" s="44"/>
      <c r="J27" s="44"/>
      <c r="K27" s="44"/>
      <c r="L27" s="44"/>
      <c r="M27" s="44"/>
      <c r="N27" s="44"/>
      <c r="O27" s="44"/>
      <c r="P27" s="44" t="s">
        <v>247</v>
      </c>
      <c r="Q27" s="44" t="s">
        <v>247</v>
      </c>
    </row>
    <row r="28" spans="2:17" x14ac:dyDescent="0.3">
      <c r="B28" s="29" t="s">
        <v>300</v>
      </c>
      <c r="C28" s="30"/>
      <c r="E28" s="29" t="s">
        <v>301</v>
      </c>
      <c r="H28" s="41" t="s">
        <v>302</v>
      </c>
      <c r="I28" s="44"/>
      <c r="J28" s="44"/>
      <c r="K28" s="44"/>
      <c r="L28" s="44"/>
      <c r="M28" s="44"/>
      <c r="N28" s="44"/>
      <c r="O28" s="44"/>
      <c r="P28" s="44" t="s">
        <v>247</v>
      </c>
      <c r="Q28" s="44" t="s">
        <v>247</v>
      </c>
    </row>
    <row r="29" spans="2:17" x14ac:dyDescent="0.3">
      <c r="B29" s="29" t="s">
        <v>299</v>
      </c>
      <c r="C29" s="30"/>
      <c r="E29" s="29" t="s">
        <v>303</v>
      </c>
      <c r="H29" s="41" t="s">
        <v>304</v>
      </c>
      <c r="I29" s="44"/>
      <c r="J29" s="44"/>
      <c r="K29" s="44"/>
      <c r="L29" s="44"/>
      <c r="M29" s="44"/>
      <c r="N29" s="44"/>
      <c r="O29" s="44"/>
      <c r="P29" s="44" t="s">
        <v>247</v>
      </c>
      <c r="Q29" s="44" t="s">
        <v>247</v>
      </c>
    </row>
    <row r="30" spans="2:17" x14ac:dyDescent="0.3">
      <c r="B30" s="29" t="s">
        <v>305</v>
      </c>
      <c r="C30" s="30"/>
      <c r="H30" s="41" t="s">
        <v>254</v>
      </c>
      <c r="I30" s="44"/>
      <c r="J30" s="44"/>
      <c r="K30" s="44"/>
      <c r="L30" s="44"/>
      <c r="M30" s="44"/>
      <c r="N30" s="44"/>
      <c r="O30" s="44"/>
      <c r="P30" s="44" t="s">
        <v>247</v>
      </c>
      <c r="Q30" s="44" t="s">
        <v>247</v>
      </c>
    </row>
    <row r="31" spans="2:17" x14ac:dyDescent="0.3">
      <c r="B31" s="29" t="s">
        <v>306</v>
      </c>
      <c r="C31" s="30"/>
      <c r="H31" s="41" t="s">
        <v>307</v>
      </c>
      <c r="I31" s="44"/>
      <c r="J31" s="44"/>
      <c r="K31" s="44"/>
      <c r="L31" s="44"/>
      <c r="M31" s="44"/>
      <c r="N31" s="44"/>
      <c r="O31" s="44"/>
      <c r="P31" s="44" t="s">
        <v>247</v>
      </c>
      <c r="Q31" s="44"/>
    </row>
    <row r="32" spans="2:17" x14ac:dyDescent="0.3">
      <c r="B32" s="29" t="s">
        <v>308</v>
      </c>
      <c r="C32" s="30"/>
      <c r="H32" s="41" t="s">
        <v>309</v>
      </c>
      <c r="I32" s="44"/>
      <c r="J32" s="44"/>
      <c r="K32" s="44"/>
      <c r="L32" s="44"/>
      <c r="M32" s="44"/>
      <c r="N32" s="44"/>
      <c r="O32" s="44"/>
      <c r="P32" s="44" t="s">
        <v>247</v>
      </c>
      <c r="Q32" s="44"/>
    </row>
    <row r="33" spans="2:17" x14ac:dyDescent="0.3">
      <c r="B33" s="29" t="s">
        <v>310</v>
      </c>
      <c r="C33" s="30"/>
      <c r="H33" s="41" t="s">
        <v>311</v>
      </c>
      <c r="I33" s="44"/>
      <c r="J33" s="44"/>
      <c r="K33" s="44"/>
      <c r="L33" s="44"/>
      <c r="M33" s="44"/>
      <c r="N33" s="44"/>
      <c r="O33" s="44"/>
      <c r="P33" s="44" t="s">
        <v>247</v>
      </c>
      <c r="Q33" s="44" t="s">
        <v>247</v>
      </c>
    </row>
    <row r="34" spans="2:17" x14ac:dyDescent="0.3">
      <c r="B34" s="29" t="s">
        <v>312</v>
      </c>
      <c r="C34" s="30"/>
    </row>
    <row r="35" spans="2:17" x14ac:dyDescent="0.3">
      <c r="B35" s="29" t="s">
        <v>313</v>
      </c>
      <c r="C35" s="30">
        <v>32.700000000000003</v>
      </c>
    </row>
  </sheetData>
  <hyperlinks>
    <hyperlink ref="E4" r:id="rId1" xr:uid="{9A64947B-D84C-49B4-8B60-BEBDFE923C86}"/>
    <hyperlink ref="E3" r:id="rId2" xr:uid="{26CA9E94-5195-4E9C-9F6D-7E1E706F5B62}"/>
    <hyperlink ref="I5" r:id="rId3" xr:uid="{581080D0-98E9-4609-A58C-7B87E8C0F53C}"/>
    <hyperlink ref="J5" r:id="rId4" xr:uid="{AF45CB28-113A-4F3D-A2DD-2CFE4D248FED}"/>
    <hyperlink ref="K5" r:id="rId5" xr:uid="{517C4188-390E-4177-8AD9-DA1A4DA37A6D}"/>
    <hyperlink ref="P5" r:id="rId6" xr:uid="{40E0EDC6-54EF-4CF1-B447-97EE83704449}"/>
    <hyperlink ref="Q5" r:id="rId7" xr:uid="{A13B513F-FED0-40B2-BEAD-1C78F571DE08}"/>
    <hyperlink ref="L5" r:id="rId8" xr:uid="{F0152017-3725-40DC-8F38-B3CC780D6D9F}"/>
    <hyperlink ref="M5" r:id="rId9" xr:uid="{C3BFC291-B8E6-4482-8745-8BDA5AD91662}"/>
    <hyperlink ref="N5" r:id="rId10" xr:uid="{8348FCFD-8CB6-425C-9B6B-C80B0A284D11}"/>
    <hyperlink ref="O5" r:id="rId11" xr:uid="{5F5F7AD2-1A52-47E6-9134-3D8ABEBBB6DB}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DF555-A648-4854-9474-AB9850B77FFB}">
  <dimension ref="B2:K23"/>
  <sheetViews>
    <sheetView topLeftCell="A9" zoomScale="75" zoomScaleNormal="75" workbookViewId="0">
      <selection activeCell="I6" sqref="I6"/>
    </sheetView>
  </sheetViews>
  <sheetFormatPr baseColWidth="10" defaultRowHeight="14.5" x14ac:dyDescent="0.35"/>
  <cols>
    <col min="1" max="1" width="11.6328125" style="125" customWidth="1"/>
    <col min="2" max="2" width="7.6328125" style="125" customWidth="1"/>
    <col min="3" max="3" width="14.08984375" style="125" customWidth="1"/>
    <col min="4" max="4" width="19.54296875" style="125" customWidth="1"/>
    <col min="5" max="5" width="30.54296875" style="125" customWidth="1"/>
    <col min="6" max="6" width="32.54296875" style="125" customWidth="1"/>
    <col min="7" max="8" width="11.6328125" style="125" customWidth="1"/>
    <col min="9" max="9" width="42.1796875" style="125" customWidth="1"/>
    <col min="10" max="258" width="11.6328125" style="125" customWidth="1"/>
    <col min="259" max="259" width="14.08984375" style="125" customWidth="1"/>
    <col min="260" max="260" width="19.54296875" style="125" customWidth="1"/>
    <col min="261" max="261" width="30.54296875" style="125" customWidth="1"/>
    <col min="262" max="262" width="32.54296875" style="125" customWidth="1"/>
    <col min="263" max="264" width="11.6328125" style="125" customWidth="1"/>
    <col min="265" max="265" width="12.7265625" style="125" customWidth="1"/>
    <col min="266" max="514" width="11.6328125" style="125" customWidth="1"/>
    <col min="515" max="515" width="14.08984375" style="125" customWidth="1"/>
    <col min="516" max="516" width="19.54296875" style="125" customWidth="1"/>
    <col min="517" max="517" width="30.54296875" style="125" customWidth="1"/>
    <col min="518" max="518" width="32.54296875" style="125" customWidth="1"/>
    <col min="519" max="520" width="11.6328125" style="125" customWidth="1"/>
    <col min="521" max="521" width="12.7265625" style="125" customWidth="1"/>
    <col min="522" max="770" width="11.6328125" style="125" customWidth="1"/>
    <col min="771" max="771" width="14.08984375" style="125" customWidth="1"/>
    <col min="772" max="772" width="19.54296875" style="125" customWidth="1"/>
    <col min="773" max="773" width="30.54296875" style="125" customWidth="1"/>
    <col min="774" max="774" width="32.54296875" style="125" customWidth="1"/>
    <col min="775" max="776" width="11.6328125" style="125" customWidth="1"/>
    <col min="777" max="777" width="12.7265625" style="125" customWidth="1"/>
    <col min="778" max="1026" width="11.6328125" style="125" customWidth="1"/>
    <col min="1027" max="1027" width="14.08984375" style="125" customWidth="1"/>
    <col min="1028" max="1028" width="19.54296875" style="125" customWidth="1"/>
    <col min="1029" max="1029" width="30.54296875" style="125" customWidth="1"/>
    <col min="1030" max="1030" width="32.54296875" style="125" customWidth="1"/>
    <col min="1031" max="1032" width="11.6328125" style="125" customWidth="1"/>
    <col min="1033" max="1033" width="12.7265625" style="125" customWidth="1"/>
    <col min="1034" max="1282" width="11.6328125" style="125" customWidth="1"/>
    <col min="1283" max="1283" width="14.08984375" style="125" customWidth="1"/>
    <col min="1284" max="1284" width="19.54296875" style="125" customWidth="1"/>
    <col min="1285" max="1285" width="30.54296875" style="125" customWidth="1"/>
    <col min="1286" max="1286" width="32.54296875" style="125" customWidth="1"/>
    <col min="1287" max="1288" width="11.6328125" style="125" customWidth="1"/>
    <col min="1289" max="1289" width="12.7265625" style="125" customWidth="1"/>
    <col min="1290" max="1538" width="11.6328125" style="125" customWidth="1"/>
    <col min="1539" max="1539" width="14.08984375" style="125" customWidth="1"/>
    <col min="1540" max="1540" width="19.54296875" style="125" customWidth="1"/>
    <col min="1541" max="1541" width="30.54296875" style="125" customWidth="1"/>
    <col min="1542" max="1542" width="32.54296875" style="125" customWidth="1"/>
    <col min="1543" max="1544" width="11.6328125" style="125" customWidth="1"/>
    <col min="1545" max="1545" width="12.7265625" style="125" customWidth="1"/>
    <col min="1546" max="1794" width="11.6328125" style="125" customWidth="1"/>
    <col min="1795" max="1795" width="14.08984375" style="125" customWidth="1"/>
    <col min="1796" max="1796" width="19.54296875" style="125" customWidth="1"/>
    <col min="1797" max="1797" width="30.54296875" style="125" customWidth="1"/>
    <col min="1798" max="1798" width="32.54296875" style="125" customWidth="1"/>
    <col min="1799" max="1800" width="11.6328125" style="125" customWidth="1"/>
    <col min="1801" max="1801" width="12.7265625" style="125" customWidth="1"/>
    <col min="1802" max="2050" width="11.6328125" style="125" customWidth="1"/>
    <col min="2051" max="2051" width="14.08984375" style="125" customWidth="1"/>
    <col min="2052" max="2052" width="19.54296875" style="125" customWidth="1"/>
    <col min="2053" max="2053" width="30.54296875" style="125" customWidth="1"/>
    <col min="2054" max="2054" width="32.54296875" style="125" customWidth="1"/>
    <col min="2055" max="2056" width="11.6328125" style="125" customWidth="1"/>
    <col min="2057" max="2057" width="12.7265625" style="125" customWidth="1"/>
    <col min="2058" max="2306" width="11.6328125" style="125" customWidth="1"/>
    <col min="2307" max="2307" width="14.08984375" style="125" customWidth="1"/>
    <col min="2308" max="2308" width="19.54296875" style="125" customWidth="1"/>
    <col min="2309" max="2309" width="30.54296875" style="125" customWidth="1"/>
    <col min="2310" max="2310" width="32.54296875" style="125" customWidth="1"/>
    <col min="2311" max="2312" width="11.6328125" style="125" customWidth="1"/>
    <col min="2313" max="2313" width="12.7265625" style="125" customWidth="1"/>
    <col min="2314" max="2562" width="11.6328125" style="125" customWidth="1"/>
    <col min="2563" max="2563" width="14.08984375" style="125" customWidth="1"/>
    <col min="2564" max="2564" width="19.54296875" style="125" customWidth="1"/>
    <col min="2565" max="2565" width="30.54296875" style="125" customWidth="1"/>
    <col min="2566" max="2566" width="32.54296875" style="125" customWidth="1"/>
    <col min="2567" max="2568" width="11.6328125" style="125" customWidth="1"/>
    <col min="2569" max="2569" width="12.7265625" style="125" customWidth="1"/>
    <col min="2570" max="2818" width="11.6328125" style="125" customWidth="1"/>
    <col min="2819" max="2819" width="14.08984375" style="125" customWidth="1"/>
    <col min="2820" max="2820" width="19.54296875" style="125" customWidth="1"/>
    <col min="2821" max="2821" width="30.54296875" style="125" customWidth="1"/>
    <col min="2822" max="2822" width="32.54296875" style="125" customWidth="1"/>
    <col min="2823" max="2824" width="11.6328125" style="125" customWidth="1"/>
    <col min="2825" max="2825" width="12.7265625" style="125" customWidth="1"/>
    <col min="2826" max="3074" width="11.6328125" style="125" customWidth="1"/>
    <col min="3075" max="3075" width="14.08984375" style="125" customWidth="1"/>
    <col min="3076" max="3076" width="19.54296875" style="125" customWidth="1"/>
    <col min="3077" max="3077" width="30.54296875" style="125" customWidth="1"/>
    <col min="3078" max="3078" width="32.54296875" style="125" customWidth="1"/>
    <col min="3079" max="3080" width="11.6328125" style="125" customWidth="1"/>
    <col min="3081" max="3081" width="12.7265625" style="125" customWidth="1"/>
    <col min="3082" max="3330" width="11.6328125" style="125" customWidth="1"/>
    <col min="3331" max="3331" width="14.08984375" style="125" customWidth="1"/>
    <col min="3332" max="3332" width="19.54296875" style="125" customWidth="1"/>
    <col min="3333" max="3333" width="30.54296875" style="125" customWidth="1"/>
    <col min="3334" max="3334" width="32.54296875" style="125" customWidth="1"/>
    <col min="3335" max="3336" width="11.6328125" style="125" customWidth="1"/>
    <col min="3337" max="3337" width="12.7265625" style="125" customWidth="1"/>
    <col min="3338" max="3586" width="11.6328125" style="125" customWidth="1"/>
    <col min="3587" max="3587" width="14.08984375" style="125" customWidth="1"/>
    <col min="3588" max="3588" width="19.54296875" style="125" customWidth="1"/>
    <col min="3589" max="3589" width="30.54296875" style="125" customWidth="1"/>
    <col min="3590" max="3590" width="32.54296875" style="125" customWidth="1"/>
    <col min="3591" max="3592" width="11.6328125" style="125" customWidth="1"/>
    <col min="3593" max="3593" width="12.7265625" style="125" customWidth="1"/>
    <col min="3594" max="3842" width="11.6328125" style="125" customWidth="1"/>
    <col min="3843" max="3843" width="14.08984375" style="125" customWidth="1"/>
    <col min="3844" max="3844" width="19.54296875" style="125" customWidth="1"/>
    <col min="3845" max="3845" width="30.54296875" style="125" customWidth="1"/>
    <col min="3846" max="3846" width="32.54296875" style="125" customWidth="1"/>
    <col min="3847" max="3848" width="11.6328125" style="125" customWidth="1"/>
    <col min="3849" max="3849" width="12.7265625" style="125" customWidth="1"/>
    <col min="3850" max="4098" width="11.6328125" style="125" customWidth="1"/>
    <col min="4099" max="4099" width="14.08984375" style="125" customWidth="1"/>
    <col min="4100" max="4100" width="19.54296875" style="125" customWidth="1"/>
    <col min="4101" max="4101" width="30.54296875" style="125" customWidth="1"/>
    <col min="4102" max="4102" width="32.54296875" style="125" customWidth="1"/>
    <col min="4103" max="4104" width="11.6328125" style="125" customWidth="1"/>
    <col min="4105" max="4105" width="12.7265625" style="125" customWidth="1"/>
    <col min="4106" max="4354" width="11.6328125" style="125" customWidth="1"/>
    <col min="4355" max="4355" width="14.08984375" style="125" customWidth="1"/>
    <col min="4356" max="4356" width="19.54296875" style="125" customWidth="1"/>
    <col min="4357" max="4357" width="30.54296875" style="125" customWidth="1"/>
    <col min="4358" max="4358" width="32.54296875" style="125" customWidth="1"/>
    <col min="4359" max="4360" width="11.6328125" style="125" customWidth="1"/>
    <col min="4361" max="4361" width="12.7265625" style="125" customWidth="1"/>
    <col min="4362" max="4610" width="11.6328125" style="125" customWidth="1"/>
    <col min="4611" max="4611" width="14.08984375" style="125" customWidth="1"/>
    <col min="4612" max="4612" width="19.54296875" style="125" customWidth="1"/>
    <col min="4613" max="4613" width="30.54296875" style="125" customWidth="1"/>
    <col min="4614" max="4614" width="32.54296875" style="125" customWidth="1"/>
    <col min="4615" max="4616" width="11.6328125" style="125" customWidth="1"/>
    <col min="4617" max="4617" width="12.7265625" style="125" customWidth="1"/>
    <col min="4618" max="4866" width="11.6328125" style="125" customWidth="1"/>
    <col min="4867" max="4867" width="14.08984375" style="125" customWidth="1"/>
    <col min="4868" max="4868" width="19.54296875" style="125" customWidth="1"/>
    <col min="4869" max="4869" width="30.54296875" style="125" customWidth="1"/>
    <col min="4870" max="4870" width="32.54296875" style="125" customWidth="1"/>
    <col min="4871" max="4872" width="11.6328125" style="125" customWidth="1"/>
    <col min="4873" max="4873" width="12.7265625" style="125" customWidth="1"/>
    <col min="4874" max="5122" width="11.6328125" style="125" customWidth="1"/>
    <col min="5123" max="5123" width="14.08984375" style="125" customWidth="1"/>
    <col min="5124" max="5124" width="19.54296875" style="125" customWidth="1"/>
    <col min="5125" max="5125" width="30.54296875" style="125" customWidth="1"/>
    <col min="5126" max="5126" width="32.54296875" style="125" customWidth="1"/>
    <col min="5127" max="5128" width="11.6328125" style="125" customWidth="1"/>
    <col min="5129" max="5129" width="12.7265625" style="125" customWidth="1"/>
    <col min="5130" max="5378" width="11.6328125" style="125" customWidth="1"/>
    <col min="5379" max="5379" width="14.08984375" style="125" customWidth="1"/>
    <col min="5380" max="5380" width="19.54296875" style="125" customWidth="1"/>
    <col min="5381" max="5381" width="30.54296875" style="125" customWidth="1"/>
    <col min="5382" max="5382" width="32.54296875" style="125" customWidth="1"/>
    <col min="5383" max="5384" width="11.6328125" style="125" customWidth="1"/>
    <col min="5385" max="5385" width="12.7265625" style="125" customWidth="1"/>
    <col min="5386" max="5634" width="11.6328125" style="125" customWidth="1"/>
    <col min="5635" max="5635" width="14.08984375" style="125" customWidth="1"/>
    <col min="5636" max="5636" width="19.54296875" style="125" customWidth="1"/>
    <col min="5637" max="5637" width="30.54296875" style="125" customWidth="1"/>
    <col min="5638" max="5638" width="32.54296875" style="125" customWidth="1"/>
    <col min="5639" max="5640" width="11.6328125" style="125" customWidth="1"/>
    <col min="5641" max="5641" width="12.7265625" style="125" customWidth="1"/>
    <col min="5642" max="5890" width="11.6328125" style="125" customWidth="1"/>
    <col min="5891" max="5891" width="14.08984375" style="125" customWidth="1"/>
    <col min="5892" max="5892" width="19.54296875" style="125" customWidth="1"/>
    <col min="5893" max="5893" width="30.54296875" style="125" customWidth="1"/>
    <col min="5894" max="5894" width="32.54296875" style="125" customWidth="1"/>
    <col min="5895" max="5896" width="11.6328125" style="125" customWidth="1"/>
    <col min="5897" max="5897" width="12.7265625" style="125" customWidth="1"/>
    <col min="5898" max="6146" width="11.6328125" style="125" customWidth="1"/>
    <col min="6147" max="6147" width="14.08984375" style="125" customWidth="1"/>
    <col min="6148" max="6148" width="19.54296875" style="125" customWidth="1"/>
    <col min="6149" max="6149" width="30.54296875" style="125" customWidth="1"/>
    <col min="6150" max="6150" width="32.54296875" style="125" customWidth="1"/>
    <col min="6151" max="6152" width="11.6328125" style="125" customWidth="1"/>
    <col min="6153" max="6153" width="12.7265625" style="125" customWidth="1"/>
    <col min="6154" max="6402" width="11.6328125" style="125" customWidth="1"/>
    <col min="6403" max="6403" width="14.08984375" style="125" customWidth="1"/>
    <col min="6404" max="6404" width="19.54296875" style="125" customWidth="1"/>
    <col min="6405" max="6405" width="30.54296875" style="125" customWidth="1"/>
    <col min="6406" max="6406" width="32.54296875" style="125" customWidth="1"/>
    <col min="6407" max="6408" width="11.6328125" style="125" customWidth="1"/>
    <col min="6409" max="6409" width="12.7265625" style="125" customWidth="1"/>
    <col min="6410" max="6658" width="11.6328125" style="125" customWidth="1"/>
    <col min="6659" max="6659" width="14.08984375" style="125" customWidth="1"/>
    <col min="6660" max="6660" width="19.54296875" style="125" customWidth="1"/>
    <col min="6661" max="6661" width="30.54296875" style="125" customWidth="1"/>
    <col min="6662" max="6662" width="32.54296875" style="125" customWidth="1"/>
    <col min="6663" max="6664" width="11.6328125" style="125" customWidth="1"/>
    <col min="6665" max="6665" width="12.7265625" style="125" customWidth="1"/>
    <col min="6666" max="6914" width="11.6328125" style="125" customWidth="1"/>
    <col min="6915" max="6915" width="14.08984375" style="125" customWidth="1"/>
    <col min="6916" max="6916" width="19.54296875" style="125" customWidth="1"/>
    <col min="6917" max="6917" width="30.54296875" style="125" customWidth="1"/>
    <col min="6918" max="6918" width="32.54296875" style="125" customWidth="1"/>
    <col min="6919" max="6920" width="11.6328125" style="125" customWidth="1"/>
    <col min="6921" max="6921" width="12.7265625" style="125" customWidth="1"/>
    <col min="6922" max="7170" width="11.6328125" style="125" customWidth="1"/>
    <col min="7171" max="7171" width="14.08984375" style="125" customWidth="1"/>
    <col min="7172" max="7172" width="19.54296875" style="125" customWidth="1"/>
    <col min="7173" max="7173" width="30.54296875" style="125" customWidth="1"/>
    <col min="7174" max="7174" width="32.54296875" style="125" customWidth="1"/>
    <col min="7175" max="7176" width="11.6328125" style="125" customWidth="1"/>
    <col min="7177" max="7177" width="12.7265625" style="125" customWidth="1"/>
    <col min="7178" max="7426" width="11.6328125" style="125" customWidth="1"/>
    <col min="7427" max="7427" width="14.08984375" style="125" customWidth="1"/>
    <col min="7428" max="7428" width="19.54296875" style="125" customWidth="1"/>
    <col min="7429" max="7429" width="30.54296875" style="125" customWidth="1"/>
    <col min="7430" max="7430" width="32.54296875" style="125" customWidth="1"/>
    <col min="7431" max="7432" width="11.6328125" style="125" customWidth="1"/>
    <col min="7433" max="7433" width="12.7265625" style="125" customWidth="1"/>
    <col min="7434" max="7682" width="11.6328125" style="125" customWidth="1"/>
    <col min="7683" max="7683" width="14.08984375" style="125" customWidth="1"/>
    <col min="7684" max="7684" width="19.54296875" style="125" customWidth="1"/>
    <col min="7685" max="7685" width="30.54296875" style="125" customWidth="1"/>
    <col min="7686" max="7686" width="32.54296875" style="125" customWidth="1"/>
    <col min="7687" max="7688" width="11.6328125" style="125" customWidth="1"/>
    <col min="7689" max="7689" width="12.7265625" style="125" customWidth="1"/>
    <col min="7690" max="7938" width="11.6328125" style="125" customWidth="1"/>
    <col min="7939" max="7939" width="14.08984375" style="125" customWidth="1"/>
    <col min="7940" max="7940" width="19.54296875" style="125" customWidth="1"/>
    <col min="7941" max="7941" width="30.54296875" style="125" customWidth="1"/>
    <col min="7942" max="7942" width="32.54296875" style="125" customWidth="1"/>
    <col min="7943" max="7944" width="11.6328125" style="125" customWidth="1"/>
    <col min="7945" max="7945" width="12.7265625" style="125" customWidth="1"/>
    <col min="7946" max="8194" width="11.6328125" style="125" customWidth="1"/>
    <col min="8195" max="8195" width="14.08984375" style="125" customWidth="1"/>
    <col min="8196" max="8196" width="19.54296875" style="125" customWidth="1"/>
    <col min="8197" max="8197" width="30.54296875" style="125" customWidth="1"/>
    <col min="8198" max="8198" width="32.54296875" style="125" customWidth="1"/>
    <col min="8199" max="8200" width="11.6328125" style="125" customWidth="1"/>
    <col min="8201" max="8201" width="12.7265625" style="125" customWidth="1"/>
    <col min="8202" max="8450" width="11.6328125" style="125" customWidth="1"/>
    <col min="8451" max="8451" width="14.08984375" style="125" customWidth="1"/>
    <col min="8452" max="8452" width="19.54296875" style="125" customWidth="1"/>
    <col min="8453" max="8453" width="30.54296875" style="125" customWidth="1"/>
    <col min="8454" max="8454" width="32.54296875" style="125" customWidth="1"/>
    <col min="8455" max="8456" width="11.6328125" style="125" customWidth="1"/>
    <col min="8457" max="8457" width="12.7265625" style="125" customWidth="1"/>
    <col min="8458" max="8706" width="11.6328125" style="125" customWidth="1"/>
    <col min="8707" max="8707" width="14.08984375" style="125" customWidth="1"/>
    <col min="8708" max="8708" width="19.54296875" style="125" customWidth="1"/>
    <col min="8709" max="8709" width="30.54296875" style="125" customWidth="1"/>
    <col min="8710" max="8710" width="32.54296875" style="125" customWidth="1"/>
    <col min="8711" max="8712" width="11.6328125" style="125" customWidth="1"/>
    <col min="8713" max="8713" width="12.7265625" style="125" customWidth="1"/>
    <col min="8714" max="8962" width="11.6328125" style="125" customWidth="1"/>
    <col min="8963" max="8963" width="14.08984375" style="125" customWidth="1"/>
    <col min="8964" max="8964" width="19.54296875" style="125" customWidth="1"/>
    <col min="8965" max="8965" width="30.54296875" style="125" customWidth="1"/>
    <col min="8966" max="8966" width="32.54296875" style="125" customWidth="1"/>
    <col min="8967" max="8968" width="11.6328125" style="125" customWidth="1"/>
    <col min="8969" max="8969" width="12.7265625" style="125" customWidth="1"/>
    <col min="8970" max="9218" width="11.6328125" style="125" customWidth="1"/>
    <col min="9219" max="9219" width="14.08984375" style="125" customWidth="1"/>
    <col min="9220" max="9220" width="19.54296875" style="125" customWidth="1"/>
    <col min="9221" max="9221" width="30.54296875" style="125" customWidth="1"/>
    <col min="9222" max="9222" width="32.54296875" style="125" customWidth="1"/>
    <col min="9223" max="9224" width="11.6328125" style="125" customWidth="1"/>
    <col min="9225" max="9225" width="12.7265625" style="125" customWidth="1"/>
    <col min="9226" max="9474" width="11.6328125" style="125" customWidth="1"/>
    <col min="9475" max="9475" width="14.08984375" style="125" customWidth="1"/>
    <col min="9476" max="9476" width="19.54296875" style="125" customWidth="1"/>
    <col min="9477" max="9477" width="30.54296875" style="125" customWidth="1"/>
    <col min="9478" max="9478" width="32.54296875" style="125" customWidth="1"/>
    <col min="9479" max="9480" width="11.6328125" style="125" customWidth="1"/>
    <col min="9481" max="9481" width="12.7265625" style="125" customWidth="1"/>
    <col min="9482" max="9730" width="11.6328125" style="125" customWidth="1"/>
    <col min="9731" max="9731" width="14.08984375" style="125" customWidth="1"/>
    <col min="9732" max="9732" width="19.54296875" style="125" customWidth="1"/>
    <col min="9733" max="9733" width="30.54296875" style="125" customWidth="1"/>
    <col min="9734" max="9734" width="32.54296875" style="125" customWidth="1"/>
    <col min="9735" max="9736" width="11.6328125" style="125" customWidth="1"/>
    <col min="9737" max="9737" width="12.7265625" style="125" customWidth="1"/>
    <col min="9738" max="9986" width="11.6328125" style="125" customWidth="1"/>
    <col min="9987" max="9987" width="14.08984375" style="125" customWidth="1"/>
    <col min="9988" max="9988" width="19.54296875" style="125" customWidth="1"/>
    <col min="9989" max="9989" width="30.54296875" style="125" customWidth="1"/>
    <col min="9990" max="9990" width="32.54296875" style="125" customWidth="1"/>
    <col min="9991" max="9992" width="11.6328125" style="125" customWidth="1"/>
    <col min="9993" max="9993" width="12.7265625" style="125" customWidth="1"/>
    <col min="9994" max="10242" width="11.6328125" style="125" customWidth="1"/>
    <col min="10243" max="10243" width="14.08984375" style="125" customWidth="1"/>
    <col min="10244" max="10244" width="19.54296875" style="125" customWidth="1"/>
    <col min="10245" max="10245" width="30.54296875" style="125" customWidth="1"/>
    <col min="10246" max="10246" width="32.54296875" style="125" customWidth="1"/>
    <col min="10247" max="10248" width="11.6328125" style="125" customWidth="1"/>
    <col min="10249" max="10249" width="12.7265625" style="125" customWidth="1"/>
    <col min="10250" max="10498" width="11.6328125" style="125" customWidth="1"/>
    <col min="10499" max="10499" width="14.08984375" style="125" customWidth="1"/>
    <col min="10500" max="10500" width="19.54296875" style="125" customWidth="1"/>
    <col min="10501" max="10501" width="30.54296875" style="125" customWidth="1"/>
    <col min="10502" max="10502" width="32.54296875" style="125" customWidth="1"/>
    <col min="10503" max="10504" width="11.6328125" style="125" customWidth="1"/>
    <col min="10505" max="10505" width="12.7265625" style="125" customWidth="1"/>
    <col min="10506" max="10754" width="11.6328125" style="125" customWidth="1"/>
    <col min="10755" max="10755" width="14.08984375" style="125" customWidth="1"/>
    <col min="10756" max="10756" width="19.54296875" style="125" customWidth="1"/>
    <col min="10757" max="10757" width="30.54296875" style="125" customWidth="1"/>
    <col min="10758" max="10758" width="32.54296875" style="125" customWidth="1"/>
    <col min="10759" max="10760" width="11.6328125" style="125" customWidth="1"/>
    <col min="10761" max="10761" width="12.7265625" style="125" customWidth="1"/>
    <col min="10762" max="11010" width="11.6328125" style="125" customWidth="1"/>
    <col min="11011" max="11011" width="14.08984375" style="125" customWidth="1"/>
    <col min="11012" max="11012" width="19.54296875" style="125" customWidth="1"/>
    <col min="11013" max="11013" width="30.54296875" style="125" customWidth="1"/>
    <col min="11014" max="11014" width="32.54296875" style="125" customWidth="1"/>
    <col min="11015" max="11016" width="11.6328125" style="125" customWidth="1"/>
    <col min="11017" max="11017" width="12.7265625" style="125" customWidth="1"/>
    <col min="11018" max="11266" width="11.6328125" style="125" customWidth="1"/>
    <col min="11267" max="11267" width="14.08984375" style="125" customWidth="1"/>
    <col min="11268" max="11268" width="19.54296875" style="125" customWidth="1"/>
    <col min="11269" max="11269" width="30.54296875" style="125" customWidth="1"/>
    <col min="11270" max="11270" width="32.54296875" style="125" customWidth="1"/>
    <col min="11271" max="11272" width="11.6328125" style="125" customWidth="1"/>
    <col min="11273" max="11273" width="12.7265625" style="125" customWidth="1"/>
    <col min="11274" max="11522" width="11.6328125" style="125" customWidth="1"/>
    <col min="11523" max="11523" width="14.08984375" style="125" customWidth="1"/>
    <col min="11524" max="11524" width="19.54296875" style="125" customWidth="1"/>
    <col min="11525" max="11525" width="30.54296875" style="125" customWidth="1"/>
    <col min="11526" max="11526" width="32.54296875" style="125" customWidth="1"/>
    <col min="11527" max="11528" width="11.6328125" style="125" customWidth="1"/>
    <col min="11529" max="11529" width="12.7265625" style="125" customWidth="1"/>
    <col min="11530" max="11778" width="11.6328125" style="125" customWidth="1"/>
    <col min="11779" max="11779" width="14.08984375" style="125" customWidth="1"/>
    <col min="11780" max="11780" width="19.54296875" style="125" customWidth="1"/>
    <col min="11781" max="11781" width="30.54296875" style="125" customWidth="1"/>
    <col min="11782" max="11782" width="32.54296875" style="125" customWidth="1"/>
    <col min="11783" max="11784" width="11.6328125" style="125" customWidth="1"/>
    <col min="11785" max="11785" width="12.7265625" style="125" customWidth="1"/>
    <col min="11786" max="12034" width="11.6328125" style="125" customWidth="1"/>
    <col min="12035" max="12035" width="14.08984375" style="125" customWidth="1"/>
    <col min="12036" max="12036" width="19.54296875" style="125" customWidth="1"/>
    <col min="12037" max="12037" width="30.54296875" style="125" customWidth="1"/>
    <col min="12038" max="12038" width="32.54296875" style="125" customWidth="1"/>
    <col min="12039" max="12040" width="11.6328125" style="125" customWidth="1"/>
    <col min="12041" max="12041" width="12.7265625" style="125" customWidth="1"/>
    <col min="12042" max="12290" width="11.6328125" style="125" customWidth="1"/>
    <col min="12291" max="12291" width="14.08984375" style="125" customWidth="1"/>
    <col min="12292" max="12292" width="19.54296875" style="125" customWidth="1"/>
    <col min="12293" max="12293" width="30.54296875" style="125" customWidth="1"/>
    <col min="12294" max="12294" width="32.54296875" style="125" customWidth="1"/>
    <col min="12295" max="12296" width="11.6328125" style="125" customWidth="1"/>
    <col min="12297" max="12297" width="12.7265625" style="125" customWidth="1"/>
    <col min="12298" max="12546" width="11.6328125" style="125" customWidth="1"/>
    <col min="12547" max="12547" width="14.08984375" style="125" customWidth="1"/>
    <col min="12548" max="12548" width="19.54296875" style="125" customWidth="1"/>
    <col min="12549" max="12549" width="30.54296875" style="125" customWidth="1"/>
    <col min="12550" max="12550" width="32.54296875" style="125" customWidth="1"/>
    <col min="12551" max="12552" width="11.6328125" style="125" customWidth="1"/>
    <col min="12553" max="12553" width="12.7265625" style="125" customWidth="1"/>
    <col min="12554" max="12802" width="11.6328125" style="125" customWidth="1"/>
    <col min="12803" max="12803" width="14.08984375" style="125" customWidth="1"/>
    <col min="12804" max="12804" width="19.54296875" style="125" customWidth="1"/>
    <col min="12805" max="12805" width="30.54296875" style="125" customWidth="1"/>
    <col min="12806" max="12806" width="32.54296875" style="125" customWidth="1"/>
    <col min="12807" max="12808" width="11.6328125" style="125" customWidth="1"/>
    <col min="12809" max="12809" width="12.7265625" style="125" customWidth="1"/>
    <col min="12810" max="13058" width="11.6328125" style="125" customWidth="1"/>
    <col min="13059" max="13059" width="14.08984375" style="125" customWidth="1"/>
    <col min="13060" max="13060" width="19.54296875" style="125" customWidth="1"/>
    <col min="13061" max="13061" width="30.54296875" style="125" customWidth="1"/>
    <col min="13062" max="13062" width="32.54296875" style="125" customWidth="1"/>
    <col min="13063" max="13064" width="11.6328125" style="125" customWidth="1"/>
    <col min="13065" max="13065" width="12.7265625" style="125" customWidth="1"/>
    <col min="13066" max="13314" width="11.6328125" style="125" customWidth="1"/>
    <col min="13315" max="13315" width="14.08984375" style="125" customWidth="1"/>
    <col min="13316" max="13316" width="19.54296875" style="125" customWidth="1"/>
    <col min="13317" max="13317" width="30.54296875" style="125" customWidth="1"/>
    <col min="13318" max="13318" width="32.54296875" style="125" customWidth="1"/>
    <col min="13319" max="13320" width="11.6328125" style="125" customWidth="1"/>
    <col min="13321" max="13321" width="12.7265625" style="125" customWidth="1"/>
    <col min="13322" max="13570" width="11.6328125" style="125" customWidth="1"/>
    <col min="13571" max="13571" width="14.08984375" style="125" customWidth="1"/>
    <col min="13572" max="13572" width="19.54296875" style="125" customWidth="1"/>
    <col min="13573" max="13573" width="30.54296875" style="125" customWidth="1"/>
    <col min="13574" max="13574" width="32.54296875" style="125" customWidth="1"/>
    <col min="13575" max="13576" width="11.6328125" style="125" customWidth="1"/>
    <col min="13577" max="13577" width="12.7265625" style="125" customWidth="1"/>
    <col min="13578" max="13826" width="11.6328125" style="125" customWidth="1"/>
    <col min="13827" max="13827" width="14.08984375" style="125" customWidth="1"/>
    <col min="13828" max="13828" width="19.54296875" style="125" customWidth="1"/>
    <col min="13829" max="13829" width="30.54296875" style="125" customWidth="1"/>
    <col min="13830" max="13830" width="32.54296875" style="125" customWidth="1"/>
    <col min="13831" max="13832" width="11.6328125" style="125" customWidth="1"/>
    <col min="13833" max="13833" width="12.7265625" style="125" customWidth="1"/>
    <col min="13834" max="14082" width="11.6328125" style="125" customWidth="1"/>
    <col min="14083" max="14083" width="14.08984375" style="125" customWidth="1"/>
    <col min="14084" max="14084" width="19.54296875" style="125" customWidth="1"/>
    <col min="14085" max="14085" width="30.54296875" style="125" customWidth="1"/>
    <col min="14086" max="14086" width="32.54296875" style="125" customWidth="1"/>
    <col min="14087" max="14088" width="11.6328125" style="125" customWidth="1"/>
    <col min="14089" max="14089" width="12.7265625" style="125" customWidth="1"/>
    <col min="14090" max="14338" width="11.6328125" style="125" customWidth="1"/>
    <col min="14339" max="14339" width="14.08984375" style="125" customWidth="1"/>
    <col min="14340" max="14340" width="19.54296875" style="125" customWidth="1"/>
    <col min="14341" max="14341" width="30.54296875" style="125" customWidth="1"/>
    <col min="14342" max="14342" width="32.54296875" style="125" customWidth="1"/>
    <col min="14343" max="14344" width="11.6328125" style="125" customWidth="1"/>
    <col min="14345" max="14345" width="12.7265625" style="125" customWidth="1"/>
    <col min="14346" max="14594" width="11.6328125" style="125" customWidth="1"/>
    <col min="14595" max="14595" width="14.08984375" style="125" customWidth="1"/>
    <col min="14596" max="14596" width="19.54296875" style="125" customWidth="1"/>
    <col min="14597" max="14597" width="30.54296875" style="125" customWidth="1"/>
    <col min="14598" max="14598" width="32.54296875" style="125" customWidth="1"/>
    <col min="14599" max="14600" width="11.6328125" style="125" customWidth="1"/>
    <col min="14601" max="14601" width="12.7265625" style="125" customWidth="1"/>
    <col min="14602" max="14850" width="11.6328125" style="125" customWidth="1"/>
    <col min="14851" max="14851" width="14.08984375" style="125" customWidth="1"/>
    <col min="14852" max="14852" width="19.54296875" style="125" customWidth="1"/>
    <col min="14853" max="14853" width="30.54296875" style="125" customWidth="1"/>
    <col min="14854" max="14854" width="32.54296875" style="125" customWidth="1"/>
    <col min="14855" max="14856" width="11.6328125" style="125" customWidth="1"/>
    <col min="14857" max="14857" width="12.7265625" style="125" customWidth="1"/>
    <col min="14858" max="15106" width="11.6328125" style="125" customWidth="1"/>
    <col min="15107" max="15107" width="14.08984375" style="125" customWidth="1"/>
    <col min="15108" max="15108" width="19.54296875" style="125" customWidth="1"/>
    <col min="15109" max="15109" width="30.54296875" style="125" customWidth="1"/>
    <col min="15110" max="15110" width="32.54296875" style="125" customWidth="1"/>
    <col min="15111" max="15112" width="11.6328125" style="125" customWidth="1"/>
    <col min="15113" max="15113" width="12.7265625" style="125" customWidth="1"/>
    <col min="15114" max="15362" width="11.6328125" style="125" customWidth="1"/>
    <col min="15363" max="15363" width="14.08984375" style="125" customWidth="1"/>
    <col min="15364" max="15364" width="19.54296875" style="125" customWidth="1"/>
    <col min="15365" max="15365" width="30.54296875" style="125" customWidth="1"/>
    <col min="15366" max="15366" width="32.54296875" style="125" customWidth="1"/>
    <col min="15367" max="15368" width="11.6328125" style="125" customWidth="1"/>
    <col min="15369" max="15369" width="12.7265625" style="125" customWidth="1"/>
    <col min="15370" max="15618" width="11.6328125" style="125" customWidth="1"/>
    <col min="15619" max="15619" width="14.08984375" style="125" customWidth="1"/>
    <col min="15620" max="15620" width="19.54296875" style="125" customWidth="1"/>
    <col min="15621" max="15621" width="30.54296875" style="125" customWidth="1"/>
    <col min="15622" max="15622" width="32.54296875" style="125" customWidth="1"/>
    <col min="15623" max="15624" width="11.6328125" style="125" customWidth="1"/>
    <col min="15625" max="15625" width="12.7265625" style="125" customWidth="1"/>
    <col min="15626" max="15874" width="11.6328125" style="125" customWidth="1"/>
    <col min="15875" max="15875" width="14.08984375" style="125" customWidth="1"/>
    <col min="15876" max="15876" width="19.54296875" style="125" customWidth="1"/>
    <col min="15877" max="15877" width="30.54296875" style="125" customWidth="1"/>
    <col min="15878" max="15878" width="32.54296875" style="125" customWidth="1"/>
    <col min="15879" max="15880" width="11.6328125" style="125" customWidth="1"/>
    <col min="15881" max="15881" width="12.7265625" style="125" customWidth="1"/>
    <col min="15882" max="16130" width="11.6328125" style="125" customWidth="1"/>
    <col min="16131" max="16131" width="14.08984375" style="125" customWidth="1"/>
    <col min="16132" max="16132" width="19.54296875" style="125" customWidth="1"/>
    <col min="16133" max="16133" width="30.54296875" style="125" customWidth="1"/>
    <col min="16134" max="16134" width="32.54296875" style="125" customWidth="1"/>
    <col min="16135" max="16136" width="11.6328125" style="125" customWidth="1"/>
    <col min="16137" max="16137" width="12.7265625" style="125" customWidth="1"/>
    <col min="16138" max="16384" width="11.6328125" style="125" customWidth="1"/>
  </cols>
  <sheetData>
    <row r="2" spans="2:11" x14ac:dyDescent="0.35">
      <c r="B2" s="125" t="s">
        <v>538</v>
      </c>
    </row>
    <row r="4" spans="2:11" x14ac:dyDescent="0.35">
      <c r="B4" s="126" t="s">
        <v>424</v>
      </c>
      <c r="C4" s="126" t="s">
        <v>41</v>
      </c>
      <c r="D4" s="127" t="s">
        <v>425</v>
      </c>
      <c r="E4" s="128" t="s">
        <v>426</v>
      </c>
      <c r="F4" s="127" t="s">
        <v>427</v>
      </c>
      <c r="G4" s="127" t="s">
        <v>428</v>
      </c>
      <c r="H4" s="127" t="s">
        <v>429</v>
      </c>
      <c r="I4" s="127" t="s">
        <v>430</v>
      </c>
      <c r="J4" s="129" t="s">
        <v>133</v>
      </c>
      <c r="K4" s="129" t="s">
        <v>431</v>
      </c>
    </row>
    <row r="5" spans="2:11" ht="72.5" x14ac:dyDescent="0.35">
      <c r="B5" s="125">
        <v>1</v>
      </c>
      <c r="C5" s="125" t="s">
        <v>39</v>
      </c>
      <c r="D5" s="125" t="s">
        <v>226</v>
      </c>
      <c r="E5" s="130" t="s">
        <v>539</v>
      </c>
      <c r="F5" s="125" t="s">
        <v>540</v>
      </c>
      <c r="G5" s="125" t="s">
        <v>541</v>
      </c>
      <c r="H5" s="125" t="s">
        <v>542</v>
      </c>
    </row>
    <row r="6" spans="2:11" ht="145" x14ac:dyDescent="0.35">
      <c r="B6" s="125">
        <v>1</v>
      </c>
      <c r="C6" s="125" t="s">
        <v>39</v>
      </c>
      <c r="D6" s="125" t="s">
        <v>543</v>
      </c>
      <c r="E6" s="130" t="s">
        <v>544</v>
      </c>
      <c r="I6" s="130" t="s">
        <v>545</v>
      </c>
    </row>
    <row r="7" spans="2:11" ht="43.5" x14ac:dyDescent="0.35">
      <c r="B7" s="125">
        <v>1</v>
      </c>
      <c r="C7" s="125" t="s">
        <v>39</v>
      </c>
      <c r="D7" s="125" t="s">
        <v>546</v>
      </c>
      <c r="E7" s="130" t="s">
        <v>547</v>
      </c>
    </row>
    <row r="8" spans="2:11" ht="43.5" x14ac:dyDescent="0.35">
      <c r="B8" s="125">
        <v>1</v>
      </c>
      <c r="C8" s="125" t="s">
        <v>39</v>
      </c>
      <c r="D8" s="125" t="s">
        <v>548</v>
      </c>
      <c r="E8" s="125" t="s">
        <v>305</v>
      </c>
      <c r="F8" s="125" t="s">
        <v>549</v>
      </c>
      <c r="G8" s="130" t="s">
        <v>550</v>
      </c>
      <c r="I8" s="125" t="s">
        <v>551</v>
      </c>
    </row>
    <row r="9" spans="2:11" ht="43.5" x14ac:dyDescent="0.35">
      <c r="B9" s="125">
        <v>2</v>
      </c>
      <c r="C9" s="125" t="s">
        <v>39</v>
      </c>
      <c r="D9" s="125" t="s">
        <v>238</v>
      </c>
      <c r="E9" s="130" t="s">
        <v>552</v>
      </c>
      <c r="F9" s="125" t="s">
        <v>553</v>
      </c>
      <c r="G9" s="130" t="s">
        <v>554</v>
      </c>
      <c r="I9" s="130" t="s">
        <v>555</v>
      </c>
    </row>
    <row r="10" spans="2:11" x14ac:dyDescent="0.35">
      <c r="B10" s="125">
        <v>2</v>
      </c>
      <c r="C10" s="125" t="s">
        <v>39</v>
      </c>
      <c r="D10" s="125" t="s">
        <v>263</v>
      </c>
      <c r="E10" s="125" t="s">
        <v>556</v>
      </c>
    </row>
    <row r="11" spans="2:11" ht="43.5" x14ac:dyDescent="0.35">
      <c r="B11" s="125">
        <v>2</v>
      </c>
      <c r="C11" s="125" t="s">
        <v>39</v>
      </c>
      <c r="D11" s="125" t="s">
        <v>557</v>
      </c>
      <c r="F11" s="125" t="s">
        <v>558</v>
      </c>
      <c r="G11" s="130" t="s">
        <v>559</v>
      </c>
      <c r="H11" s="130" t="s">
        <v>560</v>
      </c>
    </row>
    <row r="12" spans="2:11" ht="43.5" x14ac:dyDescent="0.35">
      <c r="B12" s="125">
        <v>2</v>
      </c>
      <c r="C12" s="125" t="s">
        <v>39</v>
      </c>
      <c r="D12" s="125" t="s">
        <v>272</v>
      </c>
      <c r="E12" s="130" t="s">
        <v>561</v>
      </c>
      <c r="F12" s="130" t="s">
        <v>562</v>
      </c>
      <c r="G12" s="125" t="s">
        <v>563</v>
      </c>
      <c r="H12" s="125" t="s">
        <v>564</v>
      </c>
      <c r="J12" s="125" t="s">
        <v>565</v>
      </c>
    </row>
    <row r="13" spans="2:11" ht="72.5" x14ac:dyDescent="0.35">
      <c r="B13" s="125">
        <v>2</v>
      </c>
      <c r="C13" s="125" t="s">
        <v>39</v>
      </c>
      <c r="D13" s="125" t="s">
        <v>566</v>
      </c>
      <c r="E13" s="125" t="s">
        <v>567</v>
      </c>
      <c r="F13" s="125" t="s">
        <v>568</v>
      </c>
      <c r="G13" s="130" t="s">
        <v>569</v>
      </c>
      <c r="H13" s="125" t="s">
        <v>542</v>
      </c>
    </row>
    <row r="14" spans="2:11" x14ac:dyDescent="0.35">
      <c r="B14" s="125">
        <v>2</v>
      </c>
      <c r="C14" s="125" t="s">
        <v>39</v>
      </c>
      <c r="D14" s="125" t="s">
        <v>570</v>
      </c>
      <c r="E14" s="125" t="s">
        <v>571</v>
      </c>
      <c r="F14" s="125" t="s">
        <v>572</v>
      </c>
    </row>
    <row r="15" spans="2:11" ht="58" x14ac:dyDescent="0.35">
      <c r="B15" s="125">
        <v>2</v>
      </c>
      <c r="C15" s="125" t="s">
        <v>39</v>
      </c>
      <c r="D15" s="125" t="s">
        <v>573</v>
      </c>
      <c r="E15" s="130" t="s">
        <v>574</v>
      </c>
      <c r="F15" s="125" t="s">
        <v>575</v>
      </c>
      <c r="G15" s="130" t="s">
        <v>576</v>
      </c>
      <c r="I15" s="125" t="s">
        <v>577</v>
      </c>
    </row>
    <row r="16" spans="2:11" ht="58" x14ac:dyDescent="0.35">
      <c r="B16" s="125">
        <v>2</v>
      </c>
      <c r="C16" s="125" t="s">
        <v>39</v>
      </c>
      <c r="D16" s="125" t="s">
        <v>578</v>
      </c>
      <c r="E16" s="130" t="s">
        <v>579</v>
      </c>
      <c r="F16" s="125" t="s">
        <v>580</v>
      </c>
      <c r="G16" s="125" t="s">
        <v>581</v>
      </c>
      <c r="I16" s="125" t="s">
        <v>582</v>
      </c>
    </row>
    <row r="17" spans="2:10" ht="58" x14ac:dyDescent="0.35">
      <c r="B17" s="125">
        <v>2</v>
      </c>
      <c r="C17" s="125" t="s">
        <v>39</v>
      </c>
      <c r="D17" s="125" t="s">
        <v>281</v>
      </c>
      <c r="E17" s="130" t="s">
        <v>583</v>
      </c>
      <c r="F17" s="125" t="s">
        <v>584</v>
      </c>
      <c r="G17" s="130" t="s">
        <v>585</v>
      </c>
    </row>
    <row r="18" spans="2:10" ht="58" x14ac:dyDescent="0.35">
      <c r="B18" s="125">
        <v>2</v>
      </c>
      <c r="C18" s="125" t="s">
        <v>39</v>
      </c>
      <c r="D18" s="125" t="s">
        <v>243</v>
      </c>
      <c r="E18" s="125" t="s">
        <v>586</v>
      </c>
      <c r="F18" s="125" t="s">
        <v>587</v>
      </c>
      <c r="G18" s="130" t="s">
        <v>588</v>
      </c>
      <c r="H18" s="125" t="s">
        <v>542</v>
      </c>
      <c r="J18" s="130" t="s">
        <v>589</v>
      </c>
    </row>
    <row r="19" spans="2:10" x14ac:dyDescent="0.35">
      <c r="D19" s="125" t="s">
        <v>720</v>
      </c>
      <c r="H19" s="125" t="s">
        <v>704</v>
      </c>
    </row>
    <row r="22" spans="2:10" x14ac:dyDescent="0.35">
      <c r="D22" s="125" t="s">
        <v>590</v>
      </c>
    </row>
    <row r="23" spans="2:10" x14ac:dyDescent="0.35">
      <c r="D23" s="125" t="s">
        <v>591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8</vt:i4>
      </vt:variant>
    </vt:vector>
  </HeadingPairs>
  <TitlesOfParts>
    <vt:vector size="19" baseType="lpstr">
      <vt:lpstr>marzo-abril 2022</vt:lpstr>
      <vt:lpstr>Gastos</vt:lpstr>
      <vt:lpstr>ROMA</vt:lpstr>
      <vt:lpstr>ROMA (2)</vt:lpstr>
      <vt:lpstr>ATENAS</vt:lpstr>
      <vt:lpstr>FLORENCIA</vt:lpstr>
      <vt:lpstr>BARCELONA</vt:lpstr>
      <vt:lpstr>MADRID</vt:lpstr>
      <vt:lpstr>MADRID (2)</vt:lpstr>
      <vt:lpstr>TOLEDO</vt:lpstr>
      <vt:lpstr>XXDIAS POR CIUDAD</vt:lpstr>
      <vt:lpstr>'marzo-abril 2022'!Área_de_impresión</vt:lpstr>
      <vt:lpstr>'marzo-abril 2022'!CalStart</vt:lpstr>
      <vt:lpstr>'marzo-abril 2022'!DayOfWeek</vt:lpstr>
      <vt:lpstr>'marzo-abril 2022'!LeftColS</vt:lpstr>
      <vt:lpstr>'marzo-abril 2022'!Monthly</vt:lpstr>
      <vt:lpstr>'marzo-abril 2022'!Week5_M</vt:lpstr>
      <vt:lpstr>'marzo-abril 2022'!WinCalendar.WeekendsDays</vt:lpstr>
      <vt:lpstr>'marzo-abril 2022'!WinCalendar_Calendar_1</vt:lpstr>
    </vt:vector>
  </TitlesOfParts>
  <Company>Sapro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Calendario 2022 con Feriados de Argentina</dc:title>
  <dc:subject>calendario gratuito</dc:subject>
  <dc:creator>WinCalendar.com</dc:creator>
  <cp:keywords>Calendario 2022, Calendario gratuito, plantilla del calendario, calendario para imprimir, XLS Calendario</cp:keywords>
  <cp:lastModifiedBy>Usuario de Windows</cp:lastModifiedBy>
  <dcterms:created xsi:type="dcterms:W3CDTF">2018-05-16T21:30:10Z</dcterms:created>
  <dcterms:modified xsi:type="dcterms:W3CDTF">2022-01-28T11:59:27Z</dcterms:modified>
  <cp:category>Calendario</cp:category>
</cp:coreProperties>
</file>